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S:\Front Office\Calendars\"/>
    </mc:Choice>
  </mc:AlternateContent>
  <xr:revisionPtr revIDLastSave="0" documentId="8_{892C154B-CDC6-4B4C-892E-CD03087E7755}" xr6:coauthVersionLast="40" xr6:coauthVersionMax="40" xr10:uidLastSave="{00000000-0000-0000-0000-000000000000}"/>
  <bookViews>
    <workbookView xWindow="1965" yWindow="465" windowWidth="13395" windowHeight="7290" xr2:uid="{00000000-000D-0000-FFFF-FFFF00000000}"/>
  </bookViews>
  <sheets>
    <sheet name="Calendar" sheetId="4" r:id="rId1"/>
  </sheets>
  <definedNames>
    <definedName name="_xlnm.Print_Area" localSheetId="0">Calendar!$A$1:$U$64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4" l="1"/>
  <c r="B8" i="4"/>
  <c r="B17" i="4" s="1"/>
  <c r="U53" i="4"/>
  <c r="T53" i="4"/>
  <c r="S53" i="4"/>
  <c r="R53" i="4"/>
  <c r="Q53" i="4"/>
  <c r="P53" i="4"/>
  <c r="O53" i="4"/>
  <c r="H53" i="4"/>
  <c r="G53" i="4"/>
  <c r="F53" i="4"/>
  <c r="E53" i="4"/>
  <c r="D53" i="4"/>
  <c r="C53" i="4"/>
  <c r="B53" i="4"/>
  <c r="U46" i="4"/>
  <c r="T46" i="4"/>
  <c r="S46" i="4"/>
  <c r="R46" i="4"/>
  <c r="Q46" i="4"/>
  <c r="P46" i="4"/>
  <c r="O46" i="4"/>
  <c r="H46" i="4"/>
  <c r="G46" i="4"/>
  <c r="F46" i="4"/>
  <c r="E46" i="4"/>
  <c r="D46" i="4"/>
  <c r="C46" i="4"/>
  <c r="B46" i="4"/>
  <c r="U37" i="4"/>
  <c r="T37" i="4"/>
  <c r="S37" i="4"/>
  <c r="R37" i="4"/>
  <c r="Q37" i="4"/>
  <c r="P37" i="4"/>
  <c r="O37" i="4"/>
  <c r="H37" i="4"/>
  <c r="G37" i="4"/>
  <c r="F37" i="4"/>
  <c r="E37" i="4"/>
  <c r="D37" i="4"/>
  <c r="C37" i="4"/>
  <c r="B37" i="4"/>
  <c r="U27" i="4"/>
  <c r="T27" i="4"/>
  <c r="S27" i="4"/>
  <c r="R27" i="4"/>
  <c r="Q27" i="4"/>
  <c r="P27" i="4"/>
  <c r="O27" i="4"/>
  <c r="H27" i="4"/>
  <c r="G27" i="4"/>
  <c r="F27" i="4"/>
  <c r="E27" i="4"/>
  <c r="D27" i="4"/>
  <c r="C27" i="4"/>
  <c r="B27" i="4"/>
  <c r="U18" i="4"/>
  <c r="T18" i="4"/>
  <c r="S18" i="4"/>
  <c r="R18" i="4"/>
  <c r="Q18" i="4"/>
  <c r="P18" i="4"/>
  <c r="O18" i="4"/>
  <c r="H18" i="4"/>
  <c r="G18" i="4"/>
  <c r="F18" i="4"/>
  <c r="E18" i="4"/>
  <c r="D18" i="4"/>
  <c r="C18" i="4"/>
  <c r="B18" i="4"/>
  <c r="U9" i="4"/>
  <c r="T9" i="4"/>
  <c r="S9" i="4"/>
  <c r="R9" i="4"/>
  <c r="Q9" i="4"/>
  <c r="P9" i="4"/>
  <c r="O9" i="4"/>
  <c r="H9" i="4"/>
  <c r="G9" i="4"/>
  <c r="F9" i="4"/>
  <c r="E9" i="4"/>
  <c r="D9" i="4"/>
  <c r="C9" i="4"/>
  <c r="B9" i="4"/>
  <c r="B15" i="4"/>
  <c r="D14" i="4"/>
  <c r="D12" i="4"/>
  <c r="F11" i="4"/>
  <c r="C13" i="4"/>
  <c r="G15" i="4"/>
  <c r="B12" i="4"/>
  <c r="F14" i="4"/>
  <c r="H15" i="4" l="1"/>
  <c r="F10" i="4"/>
  <c r="F13" i="4"/>
  <c r="E11" i="4"/>
  <c r="H12" i="4"/>
  <c r="F12" i="4"/>
  <c r="G13" i="4"/>
  <c r="H10" i="4"/>
  <c r="C11" i="4"/>
  <c r="H13" i="4"/>
  <c r="B10" i="4"/>
  <c r="F15" i="4"/>
  <c r="E13" i="4"/>
  <c r="B13" i="4"/>
  <c r="G11" i="4"/>
  <c r="B14" i="4"/>
  <c r="H11" i="4"/>
  <c r="E14" i="4"/>
  <c r="H14" i="4"/>
  <c r="C10" i="4"/>
  <c r="E15" i="4"/>
  <c r="E10" i="4"/>
  <c r="B11" i="4"/>
  <c r="D15" i="4"/>
  <c r="D13" i="4"/>
  <c r="D11" i="4"/>
  <c r="C15" i="4"/>
  <c r="E12" i="4"/>
  <c r="G12" i="4"/>
  <c r="G14" i="4"/>
  <c r="G10" i="4"/>
  <c r="C12" i="4"/>
  <c r="C14" i="4"/>
  <c r="D10" i="4"/>
  <c r="F20" i="4"/>
  <c r="F19" i="4"/>
  <c r="C22" i="4"/>
  <c r="E24" i="4"/>
  <c r="E23" i="4"/>
  <c r="B21" i="4"/>
  <c r="E20" i="4"/>
  <c r="G19" i="4"/>
  <c r="G21" i="4"/>
  <c r="C19" i="4"/>
  <c r="C20" i="4"/>
  <c r="D20" i="4"/>
  <c r="H24" i="4"/>
  <c r="G24" i="4"/>
  <c r="E22" i="4"/>
  <c r="D24" i="4"/>
  <c r="F21" i="4"/>
  <c r="C24" i="4"/>
  <c r="H21" i="4"/>
  <c r="F22" i="4"/>
  <c r="D22" i="4"/>
  <c r="B20" i="4"/>
  <c r="C21" i="4"/>
  <c r="F23" i="4"/>
  <c r="D21" i="4"/>
  <c r="H20" i="4"/>
  <c r="F24" i="4"/>
  <c r="C23" i="4"/>
  <c r="G23" i="4"/>
  <c r="B26" i="4"/>
  <c r="H22" i="4"/>
  <c r="G20" i="4"/>
  <c r="B23" i="4"/>
  <c r="B24" i="4"/>
  <c r="D19" i="4"/>
  <c r="E19" i="4"/>
  <c r="B22" i="4"/>
  <c r="D23" i="4"/>
  <c r="G22" i="4"/>
  <c r="B19" i="4"/>
  <c r="E21" i="4"/>
  <c r="H19" i="4"/>
  <c r="B28" i="4" l="1"/>
  <c r="F28" i="4"/>
  <c r="C28" i="4"/>
  <c r="G28" i="4"/>
  <c r="E28" i="4"/>
  <c r="D28" i="4"/>
  <c r="H28" i="4"/>
  <c r="C31" i="4"/>
  <c r="B32" i="4"/>
  <c r="B33" i="4"/>
  <c r="B34" i="4"/>
  <c r="C32" i="4"/>
  <c r="F31" i="4"/>
  <c r="D33" i="4"/>
  <c r="D31" i="4"/>
  <c r="F33" i="4"/>
  <c r="E34" i="4"/>
  <c r="G34" i="4"/>
  <c r="F32" i="4"/>
  <c r="F34" i="4"/>
  <c r="D30" i="4"/>
  <c r="C30" i="4"/>
  <c r="F30" i="4"/>
  <c r="E31" i="4"/>
  <c r="E33" i="4"/>
  <c r="G30" i="4"/>
  <c r="E30" i="4"/>
  <c r="H30" i="4"/>
  <c r="H31" i="4"/>
  <c r="B36" i="4"/>
  <c r="B31" i="4"/>
  <c r="H32" i="4"/>
  <c r="G31" i="4"/>
  <c r="B30" i="4"/>
  <c r="D34" i="4"/>
  <c r="C33" i="4"/>
  <c r="H33" i="4"/>
  <c r="G33" i="4"/>
  <c r="E32" i="4"/>
  <c r="D32" i="4"/>
  <c r="G32" i="4"/>
  <c r="H34" i="4"/>
  <c r="C34" i="4"/>
  <c r="G40" i="4" l="1"/>
  <c r="C42" i="4"/>
  <c r="B38" i="4"/>
  <c r="D39" i="4"/>
  <c r="H38" i="4"/>
  <c r="E41" i="4"/>
  <c r="H39" i="4"/>
  <c r="D43" i="4"/>
  <c r="E39" i="4"/>
  <c r="B43" i="4"/>
  <c r="F38" i="4"/>
  <c r="F39" i="4"/>
  <c r="H41" i="4"/>
  <c r="D42" i="4"/>
  <c r="B40" i="4"/>
  <c r="B39" i="4"/>
  <c r="F41" i="4"/>
  <c r="H43" i="4"/>
  <c r="B41" i="4"/>
  <c r="G38" i="4"/>
  <c r="C41" i="4"/>
  <c r="G39" i="4"/>
  <c r="H40" i="4"/>
  <c r="G42" i="4"/>
  <c r="C39" i="4"/>
  <c r="G43" i="4"/>
  <c r="C43" i="4"/>
  <c r="G41" i="4"/>
  <c r="E43" i="4"/>
  <c r="E38" i="4"/>
  <c r="D41" i="4"/>
  <c r="B42" i="4"/>
  <c r="C38" i="4"/>
  <c r="B45" i="4"/>
  <c r="C40" i="4"/>
  <c r="H42" i="4"/>
  <c r="D40" i="4"/>
  <c r="F40" i="4"/>
  <c r="E42" i="4"/>
  <c r="F43" i="4"/>
  <c r="D38" i="4"/>
  <c r="E40" i="4"/>
  <c r="F42" i="4"/>
  <c r="G48" i="4" l="1"/>
  <c r="G49" i="4"/>
  <c r="D51" i="4"/>
  <c r="E51" i="4"/>
  <c r="F49" i="4"/>
  <c r="G47" i="4"/>
  <c r="E50" i="4"/>
  <c r="H47" i="4"/>
  <c r="G50" i="4"/>
  <c r="B52" i="4"/>
  <c r="D57" i="4" s="1"/>
  <c r="B51" i="4"/>
  <c r="E48" i="4"/>
  <c r="H49" i="4"/>
  <c r="B48" i="4"/>
  <c r="H50" i="4"/>
  <c r="D50" i="4"/>
  <c r="B47" i="4"/>
  <c r="C48" i="4"/>
  <c r="D49" i="4"/>
  <c r="F47" i="4"/>
  <c r="E47" i="4"/>
  <c r="C49" i="4"/>
  <c r="H51" i="4"/>
  <c r="C51" i="4"/>
  <c r="D47" i="4"/>
  <c r="C47" i="4"/>
  <c r="G51" i="4"/>
  <c r="H48" i="4"/>
  <c r="F51" i="4"/>
  <c r="E49" i="4"/>
  <c r="B49" i="4"/>
  <c r="C50" i="4"/>
  <c r="F50" i="4"/>
  <c r="B50" i="4"/>
  <c r="D48" i="4"/>
  <c r="F48" i="4"/>
  <c r="G55" i="4" l="1"/>
  <c r="B54" i="4"/>
  <c r="F54" i="4"/>
  <c r="G54" i="4"/>
  <c r="D54" i="4"/>
  <c r="H54" i="4"/>
  <c r="E54" i="4"/>
  <c r="C54" i="4"/>
  <c r="H56" i="4"/>
  <c r="F59" i="4"/>
  <c r="E59" i="4"/>
  <c r="C56" i="4"/>
  <c r="H57" i="4"/>
  <c r="E55" i="4"/>
  <c r="B55" i="4"/>
  <c r="D58" i="4"/>
  <c r="B58" i="4"/>
  <c r="O8" i="4"/>
  <c r="B59" i="4"/>
  <c r="H55" i="4"/>
  <c r="G57" i="4"/>
  <c r="F56" i="4"/>
  <c r="G56" i="4"/>
  <c r="F55" i="4"/>
  <c r="D55" i="4"/>
  <c r="B57" i="4"/>
  <c r="F57" i="4"/>
  <c r="C57" i="4"/>
  <c r="D59" i="4"/>
  <c r="G58" i="4"/>
  <c r="F58" i="4"/>
  <c r="B56" i="4"/>
  <c r="C58" i="4"/>
  <c r="D56" i="4"/>
  <c r="C59" i="4"/>
  <c r="G59" i="4"/>
  <c r="C55" i="4"/>
  <c r="H58" i="4"/>
  <c r="E56" i="4"/>
  <c r="E57" i="4"/>
  <c r="E58" i="4"/>
  <c r="H59" i="4"/>
  <c r="S13" i="4" l="1"/>
  <c r="P11" i="4"/>
  <c r="T10" i="4"/>
  <c r="P10" i="4"/>
  <c r="P13" i="4"/>
  <c r="Q13" i="4"/>
  <c r="R15" i="4"/>
  <c r="R11" i="4"/>
  <c r="O15" i="4"/>
  <c r="S15" i="4"/>
  <c r="Q15" i="4"/>
  <c r="Q12" i="4"/>
  <c r="T12" i="4"/>
  <c r="R14" i="4"/>
  <c r="U10" i="4"/>
  <c r="O14" i="4"/>
  <c r="O11" i="4"/>
  <c r="Q10" i="4"/>
  <c r="R13" i="4"/>
  <c r="U13" i="4"/>
  <c r="O10" i="4"/>
  <c r="O17" i="4"/>
  <c r="U12" i="4"/>
  <c r="R12" i="4"/>
  <c r="P15" i="4"/>
  <c r="T14" i="4"/>
  <c r="Q11" i="4"/>
  <c r="S11" i="4"/>
  <c r="O13" i="4"/>
  <c r="S10" i="4"/>
  <c r="T11" i="4"/>
  <c r="U15" i="4"/>
  <c r="U11" i="4"/>
  <c r="T13" i="4"/>
  <c r="P14" i="4"/>
  <c r="O12" i="4"/>
  <c r="R10" i="4"/>
  <c r="S14" i="4"/>
  <c r="Q14" i="4"/>
  <c r="P12" i="4"/>
  <c r="S12" i="4"/>
  <c r="T15" i="4"/>
  <c r="U14" i="4"/>
  <c r="R20" i="4" l="1"/>
  <c r="Q24" i="4"/>
  <c r="T20" i="4"/>
  <c r="R22" i="4"/>
  <c r="Q22" i="4"/>
  <c r="O23" i="4"/>
  <c r="T19" i="4"/>
  <c r="O26" i="4"/>
  <c r="P24" i="4"/>
  <c r="O21" i="4"/>
  <c r="R24" i="4"/>
  <c r="S19" i="4"/>
  <c r="P21" i="4"/>
  <c r="P23" i="4"/>
  <c r="T21" i="4"/>
  <c r="U21" i="4"/>
  <c r="Q21" i="4"/>
  <c r="U19" i="4"/>
  <c r="S21" i="4"/>
  <c r="O20" i="4"/>
  <c r="S20" i="4"/>
  <c r="P19" i="4"/>
  <c r="R21" i="4"/>
  <c r="T22" i="4"/>
  <c r="Q23" i="4"/>
  <c r="O19" i="4"/>
  <c r="Q19" i="4"/>
  <c r="T24" i="4"/>
  <c r="U23" i="4"/>
  <c r="O22" i="4"/>
  <c r="U22" i="4"/>
  <c r="O24" i="4"/>
  <c r="Q20" i="4"/>
  <c r="R23" i="4"/>
  <c r="S23" i="4"/>
  <c r="T23" i="4"/>
  <c r="R19" i="4"/>
  <c r="P20" i="4"/>
  <c r="S22" i="4"/>
  <c r="S24" i="4"/>
  <c r="P22" i="4"/>
  <c r="U24" i="4"/>
  <c r="U20" i="4"/>
  <c r="P28" i="4" l="1"/>
  <c r="T28" i="4"/>
  <c r="Q28" i="4"/>
  <c r="U28" i="4"/>
  <c r="R28" i="4"/>
  <c r="S28" i="4"/>
  <c r="O28" i="4"/>
  <c r="R34" i="4"/>
  <c r="P34" i="4"/>
  <c r="T34" i="4"/>
  <c r="Q34" i="4"/>
  <c r="U34" i="4"/>
  <c r="O36" i="4"/>
  <c r="S34" i="4"/>
  <c r="T38" i="4" l="1"/>
  <c r="S40" i="4"/>
  <c r="R39" i="4"/>
  <c r="P41" i="4"/>
  <c r="S41" i="4"/>
  <c r="P38" i="4"/>
  <c r="R40" i="4"/>
  <c r="T40" i="4"/>
  <c r="Q38" i="4"/>
  <c r="O39" i="4"/>
  <c r="R42" i="4"/>
  <c r="S38" i="4"/>
  <c r="O43" i="4"/>
  <c r="O42" i="4"/>
  <c r="Q42" i="4"/>
  <c r="T43" i="4"/>
  <c r="O45" i="4"/>
  <c r="O38" i="4"/>
  <c r="R38" i="4"/>
  <c r="Q43" i="4"/>
  <c r="S39" i="4"/>
  <c r="S43" i="4"/>
  <c r="R43" i="4"/>
  <c r="Q40" i="4"/>
  <c r="S42" i="4"/>
  <c r="O41" i="4"/>
  <c r="U41" i="4"/>
  <c r="U39" i="4"/>
  <c r="Q39" i="4"/>
  <c r="U40" i="4"/>
  <c r="U38" i="4"/>
  <c r="P39" i="4"/>
  <c r="T39" i="4"/>
  <c r="T41" i="4"/>
  <c r="R41" i="4"/>
  <c r="Q41" i="4"/>
  <c r="U42" i="4"/>
  <c r="T42" i="4"/>
  <c r="U43" i="4"/>
  <c r="P43" i="4"/>
  <c r="P40" i="4"/>
  <c r="P42" i="4"/>
  <c r="O40" i="4"/>
  <c r="P48" i="4" l="1"/>
  <c r="T50" i="4"/>
  <c r="T47" i="4"/>
  <c r="O48" i="4"/>
  <c r="Q51" i="4"/>
  <c r="R51" i="4"/>
  <c r="R47" i="4"/>
  <c r="U47" i="4"/>
  <c r="T49" i="4"/>
  <c r="O52" i="4"/>
  <c r="T48" i="4"/>
  <c r="P49" i="4"/>
  <c r="P50" i="4"/>
  <c r="Q50" i="4"/>
  <c r="O49" i="4"/>
  <c r="S48" i="4"/>
  <c r="R48" i="4"/>
  <c r="U51" i="4"/>
  <c r="Q48" i="4"/>
  <c r="P51" i="4"/>
  <c r="Q47" i="4"/>
  <c r="O50" i="4"/>
  <c r="S47" i="4"/>
  <c r="Q49" i="4"/>
  <c r="U48" i="4"/>
  <c r="S49" i="4"/>
  <c r="U50" i="4"/>
  <c r="R49" i="4"/>
  <c r="P47" i="4"/>
  <c r="R50" i="4"/>
  <c r="T51" i="4"/>
  <c r="U49" i="4"/>
  <c r="O47" i="4"/>
  <c r="O51" i="4"/>
  <c r="S50" i="4"/>
  <c r="S51" i="4"/>
  <c r="P54" i="4" l="1"/>
  <c r="T54" i="4"/>
  <c r="Q54" i="4"/>
  <c r="U54" i="4"/>
  <c r="R54" i="4"/>
  <c r="O54" i="4"/>
  <c r="S54" i="4"/>
  <c r="P58" i="4"/>
  <c r="O57" i="4"/>
  <c r="O55" i="4"/>
  <c r="Q55" i="4"/>
  <c r="Q56" i="4"/>
  <c r="P57" i="4"/>
  <c r="O58" i="4"/>
  <c r="U58" i="4"/>
  <c r="Q57" i="4"/>
  <c r="O56" i="4"/>
  <c r="P59" i="4"/>
  <c r="R57" i="4"/>
  <c r="S57" i="4"/>
  <c r="T58" i="4"/>
  <c r="U56" i="4"/>
  <c r="S58" i="4"/>
  <c r="T55" i="4"/>
  <c r="S56" i="4"/>
  <c r="R58" i="4"/>
  <c r="T56" i="4"/>
  <c r="Q58" i="4"/>
  <c r="S55" i="4"/>
  <c r="T59" i="4"/>
  <c r="R56" i="4"/>
  <c r="P56" i="4"/>
  <c r="U57" i="4"/>
  <c r="T57" i="4"/>
  <c r="S59" i="4"/>
  <c r="R59" i="4"/>
  <c r="Q59" i="4"/>
  <c r="P55" i="4"/>
  <c r="U59" i="4"/>
  <c r="R55" i="4"/>
  <c r="O59" i="4"/>
  <c r="U55" i="4"/>
</calcChain>
</file>

<file path=xl/sharedStrings.xml><?xml version="1.0" encoding="utf-8"?>
<sst xmlns="http://schemas.openxmlformats.org/spreadsheetml/2006/main" count="95" uniqueCount="92">
  <si>
    <t>© 2013 Vertex42 LLC</t>
  </si>
  <si>
    <t>Month:</t>
  </si>
  <si>
    <t>Year:</t>
  </si>
  <si>
    <t>Yearly Calendar Template</t>
  </si>
  <si>
    <t>Yearly Calendars</t>
  </si>
  <si>
    <t>1:Sun, 2:Mon</t>
  </si>
  <si>
    <t>Start Day:</t>
  </si>
  <si>
    <t>First Day of School</t>
  </si>
  <si>
    <t>Curriculum Night</t>
  </si>
  <si>
    <t>Fall Holiday</t>
  </si>
  <si>
    <t>Half Day:  GH Professional Development</t>
  </si>
  <si>
    <t>No School: Veteran's Day Observance</t>
  </si>
  <si>
    <t>No School: Labor Day; R&amp;R Weekend</t>
  </si>
  <si>
    <t>No School:  Winter Break</t>
  </si>
  <si>
    <t>No School: Fall Break</t>
  </si>
  <si>
    <t>Half Days:  Parent/Teacher Conferences</t>
  </si>
  <si>
    <t>Half Day: GH Professional Development</t>
  </si>
  <si>
    <t>No School - Parent-Teacher Conferences</t>
  </si>
  <si>
    <t>Half Days:  Semester 2 Exams</t>
  </si>
  <si>
    <t>Half Day: Last Day of School/Awards</t>
  </si>
  <si>
    <t>Spring Break</t>
  </si>
  <si>
    <t>Half Days:  Semester 1 Exams</t>
  </si>
  <si>
    <t>Half Days - Parent/Teacher Conferences</t>
  </si>
  <si>
    <t>August 8</t>
  </si>
  <si>
    <t>August 23</t>
  </si>
  <si>
    <t>September 3</t>
  </si>
  <si>
    <t>September 19</t>
  </si>
  <si>
    <t>September 28</t>
  </si>
  <si>
    <t>October 8 - 12</t>
  </si>
  <si>
    <t>October 24</t>
  </si>
  <si>
    <t>November 2</t>
  </si>
  <si>
    <t>November 12</t>
  </si>
  <si>
    <t>Half Day Release:  R&amp;R Weekend</t>
  </si>
  <si>
    <t>No School:  Thanksgiving Break</t>
  </si>
  <si>
    <t>November 21</t>
  </si>
  <si>
    <t>November 22-23</t>
  </si>
  <si>
    <t>No School:  Last Days of Winter Break</t>
  </si>
  <si>
    <t>January 1 - 4</t>
  </si>
  <si>
    <t>January 21</t>
  </si>
  <si>
    <t>No School: Civil Rights Day</t>
  </si>
  <si>
    <t>January 25</t>
  </si>
  <si>
    <t>February 8</t>
  </si>
  <si>
    <t>February 18</t>
  </si>
  <si>
    <t>March 11 - 15</t>
  </si>
  <si>
    <t>April 19 - 22</t>
  </si>
  <si>
    <t>May 21 - 23</t>
  </si>
  <si>
    <t>May 24</t>
  </si>
  <si>
    <t>Special Day</t>
  </si>
  <si>
    <t>Half Day</t>
  </si>
  <si>
    <t xml:space="preserve">No School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</si>
  <si>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</si>
  <si>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</si>
  <si>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</si>
  <si>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</si>
  <si>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</si>
  <si>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</si>
  <si>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</si>
  <si>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</si>
  <si>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Back to School Night</t>
  </si>
  <si>
    <t>August 6</t>
  </si>
  <si>
    <t>Picture Day</t>
  </si>
  <si>
    <t>Hearing and Vision</t>
  </si>
  <si>
    <t>Picture Retakes</t>
  </si>
  <si>
    <t>Spring Recess; R&amp;R Weekend</t>
  </si>
  <si>
    <t>No School: President's Day; R&amp;R Weekend</t>
  </si>
  <si>
    <t>New Student Orientation</t>
  </si>
  <si>
    <t>August 7</t>
  </si>
  <si>
    <t>Calendar</t>
  </si>
  <si>
    <t xml:space="preserve">         Scottsdale Preparatory
        Academy</t>
  </si>
  <si>
    <t>Half Day; R&amp;R Weekend</t>
  </si>
  <si>
    <t>December 18-20</t>
  </si>
  <si>
    <t>December 21 - January 4</t>
  </si>
  <si>
    <t>Half Day: SPA In-Service</t>
  </si>
  <si>
    <t>December 7</t>
  </si>
  <si>
    <t>Half Day:  SPA In-Service</t>
  </si>
  <si>
    <t>May 3</t>
  </si>
  <si>
    <t>April 5</t>
  </si>
  <si>
    <t>TBD</t>
  </si>
  <si>
    <t>Check website calendar for updates:  www.scottsdaleprep.org</t>
  </si>
  <si>
    <t>September 5</t>
  </si>
  <si>
    <t>Senior Picture Day</t>
  </si>
  <si>
    <t>September 26</t>
  </si>
  <si>
    <t>November 1</t>
  </si>
  <si>
    <t>Half Day: PSAT (HS); SPA Faculty In-Service</t>
  </si>
  <si>
    <t xml:space="preserve">         </t>
  </si>
  <si>
    <t>School Hours: HS 7:40am-2:35pm | MS 8:05am-3:05pm</t>
  </si>
  <si>
    <t>Early Release Hours: HS 7:40am - 12:20pm | MS 8:05am  - 12:35pm</t>
  </si>
  <si>
    <t>January 22 - 24</t>
  </si>
  <si>
    <t>October 15 - 19</t>
  </si>
  <si>
    <t>Senior Commencement (7 pm)</t>
  </si>
  <si>
    <t xml:space="preserve">                                                   April</t>
  </si>
  <si>
    <t xml:space="preserve">                                                   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</si>
</sst>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\ dd"/>
    <numFmt numFmtId="166" formatCode="mmmm"/>
    <numFmt numFmtId="167" formatCode="mmmm\ dd"/>
  </numFmts>
  <fonts count="22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sz val="9"/>
      <name val="Arial"/>
      <family val="2"/>
      <scheme val="minor"/>
    </font>
    <font>
      <b/>
      <sz val="7"/>
      <name val="Arial"/>
      <family val="2"/>
      <scheme val="minor"/>
    </font>
    <font>
      <sz val="7"/>
      <name val="Arial"/>
      <family val="2"/>
      <scheme val="minor"/>
    </font>
    <font>
      <sz val="7"/>
      <name val="Arial"/>
      <family val="2"/>
    </font>
    <font>
      <b/>
      <sz val="11"/>
      <color theme="0"/>
      <name val="Arial"/>
      <family val="1"/>
      <scheme val="major"/>
    </font>
    <font>
      <b/>
      <sz val="14"/>
      <color theme="4" tint="-0.249977111117893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b/>
      <sz val="18"/>
      <color theme="4" tint="-0.249977111117893"/>
      <name val="Arial"/>
      <family val="2"/>
      <scheme val="major"/>
    </font>
    <font>
      <sz val="9"/>
      <color rgb="FF37CBFF"/>
      <name val="Arial"/>
      <family val="2"/>
    </font>
    <font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/>
      <top style="hair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59996337778862885"/>
      </left>
      <right style="thin">
        <color theme="3" tint="0.59999389629810485"/>
      </right>
      <top style="thin">
        <color theme="4" tint="0.59996337778862885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458815271462"/>
      </bottom>
      <diagonal/>
    </border>
    <border>
      <left/>
      <right/>
      <top style="thin">
        <color theme="0" tint="-0.1498458815271462"/>
      </top>
      <bottom style="thin">
        <color theme="0" tint="-0.14981536301767021"/>
      </bottom>
      <diagonal/>
    </border>
    <border>
      <left/>
      <right/>
      <top style="thin">
        <color theme="0" tint="-0.14981536301767021"/>
      </top>
      <bottom style="thin">
        <color theme="0" tint="-0.14978484450819421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78484450819421"/>
      </top>
      <bottom style="thin">
        <color theme="0" tint="-0.149754325998718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1497848445081942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142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10" fillId="2" borderId="0" xfId="3" applyFont="1" applyFill="1"/>
    <xf numFmtId="0" fontId="3" fillId="2" borderId="0" xfId="3" applyFont="1" applyFill="1"/>
    <xf numFmtId="0" fontId="4" fillId="2" borderId="0" xfId="3" applyFont="1" applyFill="1" applyBorder="1" applyAlignment="1">
      <alignment horizontal="right"/>
    </xf>
    <xf numFmtId="0" fontId="3" fillId="0" borderId="0" xfId="3" applyFont="1"/>
    <xf numFmtId="0" fontId="3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11" fillId="0" borderId="0" xfId="3" applyFont="1" applyAlignment="1">
      <alignment vertical="center"/>
    </xf>
    <xf numFmtId="0" fontId="12" fillId="0" borderId="0" xfId="3" applyFont="1"/>
    <xf numFmtId="0" fontId="12" fillId="0" borderId="0" xfId="3" applyFont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0" xfId="3" applyFont="1" applyBorder="1"/>
    <xf numFmtId="0" fontId="3" fillId="0" borderId="0" xfId="3" applyFont="1" applyBorder="1"/>
    <xf numFmtId="0" fontId="2" fillId="0" borderId="0" xfId="3" applyFont="1" applyFill="1" applyBorder="1" applyAlignment="1">
      <alignment horizontal="right" vertical="center"/>
    </xf>
    <xf numFmtId="165" fontId="12" fillId="0" borderId="4" xfId="2" quotePrefix="1" applyNumberFormat="1" applyFont="1" applyBorder="1" applyAlignment="1">
      <alignment horizontal="left"/>
    </xf>
    <xf numFmtId="164" fontId="7" fillId="0" borderId="7" xfId="0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/>
    </xf>
    <xf numFmtId="0" fontId="1" fillId="2" borderId="0" xfId="1" applyFill="1" applyAlignment="1" applyProtection="1"/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3" fillId="0" borderId="16" xfId="3" applyFont="1" applyBorder="1"/>
    <xf numFmtId="165" fontId="12" fillId="0" borderId="16" xfId="2" quotePrefix="1" applyNumberFormat="1" applyFont="1" applyBorder="1" applyAlignment="1">
      <alignment horizontal="left"/>
    </xf>
    <xf numFmtId="164" fontId="7" fillId="0" borderId="17" xfId="0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10" fillId="0" borderId="0" xfId="3" applyFont="1" applyAlignment="1"/>
    <xf numFmtId="0" fontId="12" fillId="0" borderId="0" xfId="3" applyFont="1" applyAlignment="1"/>
    <xf numFmtId="0" fontId="4" fillId="0" borderId="0" xfId="3" applyFont="1" applyAlignment="1"/>
    <xf numFmtId="164" fontId="7" fillId="0" borderId="0" xfId="0" applyNumberFormat="1" applyFont="1" applyFill="1" applyBorder="1" applyAlignment="1">
      <alignment horizontal="center" vertical="center"/>
    </xf>
    <xf numFmtId="49" fontId="1" fillId="2" borderId="0" xfId="1" applyNumberFormat="1" applyFill="1" applyAlignment="1" applyProtection="1"/>
    <xf numFmtId="49" fontId="3" fillId="2" borderId="0" xfId="3" applyNumberFormat="1" applyFont="1" applyFill="1"/>
    <xf numFmtId="49" fontId="4" fillId="0" borderId="0" xfId="3" applyNumberFormat="1" applyFont="1" applyAlignment="1"/>
    <xf numFmtId="49" fontId="12" fillId="0" borderId="4" xfId="2" quotePrefix="1" applyNumberFormat="1" applyFont="1" applyBorder="1" applyAlignment="1">
      <alignment horizontal="left"/>
    </xf>
    <xf numFmtId="49" fontId="12" fillId="0" borderId="4" xfId="3" applyNumberFormat="1" applyFont="1" applyBorder="1" applyAlignment="1"/>
    <xf numFmtId="49" fontId="3" fillId="0" borderId="0" xfId="3" applyNumberFormat="1" applyFont="1"/>
    <xf numFmtId="49" fontId="14" fillId="0" borderId="22" xfId="3" applyNumberFormat="1" applyFont="1" applyBorder="1"/>
    <xf numFmtId="0" fontId="14" fillId="0" borderId="21" xfId="3" applyFont="1" applyBorder="1" applyAlignment="1"/>
    <xf numFmtId="49" fontId="15" fillId="0" borderId="0" xfId="0" applyNumberFormat="1" applyFont="1"/>
    <xf numFmtId="49" fontId="14" fillId="0" borderId="19" xfId="3" applyNumberFormat="1" applyFont="1" applyBorder="1" applyAlignment="1">
      <alignment vertical="center"/>
    </xf>
    <xf numFmtId="0" fontId="14" fillId="0" borderId="22" xfId="3" applyFont="1" applyBorder="1" applyAlignment="1"/>
    <xf numFmtId="0" fontId="14" fillId="0" borderId="22" xfId="3" applyFont="1" applyBorder="1"/>
    <xf numFmtId="0" fontId="14" fillId="0" borderId="20" xfId="3" applyFont="1" applyBorder="1" applyAlignment="1"/>
    <xf numFmtId="49" fontId="14" fillId="0" borderId="20" xfId="3" applyNumberFormat="1" applyFont="1" applyBorder="1"/>
    <xf numFmtId="0" fontId="14" fillId="0" borderId="23" xfId="3" applyFont="1" applyBorder="1" applyAlignment="1"/>
    <xf numFmtId="49" fontId="14" fillId="0" borderId="0" xfId="3" applyNumberFormat="1" applyFont="1" applyBorder="1"/>
    <xf numFmtId="0" fontId="14" fillId="0" borderId="0" xfId="3" applyFont="1" applyBorder="1" applyAlignment="1"/>
    <xf numFmtId="49" fontId="14" fillId="0" borderId="22" xfId="3" applyNumberFormat="1" applyFont="1" applyBorder="1" applyAlignment="1">
      <alignment vertical="center"/>
    </xf>
    <xf numFmtId="0" fontId="14" fillId="0" borderId="4" xfId="3" applyFont="1" applyBorder="1" applyAlignment="1"/>
    <xf numFmtId="49" fontId="14" fillId="0" borderId="21" xfId="3" applyNumberFormat="1" applyFont="1" applyBorder="1"/>
    <xf numFmtId="0" fontId="14" fillId="0" borderId="18" xfId="3" applyFont="1" applyBorder="1"/>
    <xf numFmtId="49" fontId="14" fillId="0" borderId="4" xfId="2" quotePrefix="1" applyNumberFormat="1" applyFont="1" applyBorder="1" applyAlignment="1">
      <alignment horizontal="left"/>
    </xf>
    <xf numFmtId="0" fontId="14" fillId="0" borderId="0" xfId="3" applyFont="1"/>
    <xf numFmtId="0" fontId="8" fillId="7" borderId="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/>
    </xf>
    <xf numFmtId="49" fontId="14" fillId="0" borderId="4" xfId="2" quotePrefix="1" applyNumberFormat="1" applyFont="1" applyBorder="1" applyAlignment="1">
      <alignment horizontal="center"/>
    </xf>
    <xf numFmtId="49" fontId="3" fillId="0" borderId="18" xfId="3" applyNumberFormat="1" applyFont="1" applyBorder="1"/>
    <xf numFmtId="49" fontId="14" fillId="0" borderId="0" xfId="3" applyNumberFormat="1" applyFont="1"/>
    <xf numFmtId="167" fontId="15" fillId="0" borderId="0" xfId="0" applyNumberFormat="1" applyFont="1" applyAlignment="1">
      <alignment horizontal="left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49" fontId="14" fillId="0" borderId="19" xfId="3" applyNumberFormat="1" applyFont="1" applyBorder="1"/>
    <xf numFmtId="0" fontId="14" fillId="0" borderId="32" xfId="3" applyFont="1" applyBorder="1"/>
    <xf numFmtId="0" fontId="14" fillId="0" borderId="33" xfId="3" applyFont="1" applyBorder="1" applyAlignment="1"/>
    <xf numFmtId="0" fontId="14" fillId="0" borderId="36" xfId="3" applyFont="1" applyBorder="1"/>
    <xf numFmtId="0" fontId="14" fillId="0" borderId="31" xfId="3" applyFont="1" applyBorder="1" applyAlignment="1"/>
    <xf numFmtId="49" fontId="14" fillId="0" borderId="38" xfId="3" applyNumberFormat="1" applyFont="1" applyBorder="1"/>
    <xf numFmtId="0" fontId="14" fillId="0" borderId="30" xfId="3" applyFont="1" applyBorder="1"/>
    <xf numFmtId="0" fontId="14" fillId="0" borderId="37" xfId="3" applyFont="1" applyBorder="1" applyAlignment="1"/>
    <xf numFmtId="0" fontId="14" fillId="6" borderId="38" xfId="3" applyFont="1" applyFill="1" applyBorder="1" applyAlignment="1">
      <alignment horizontal="center"/>
    </xf>
    <xf numFmtId="49" fontId="14" fillId="0" borderId="37" xfId="3" applyNumberFormat="1" applyFont="1" applyBorder="1"/>
    <xf numFmtId="0" fontId="13" fillId="6" borderId="34" xfId="3" applyFont="1" applyFill="1" applyBorder="1" applyAlignment="1">
      <alignment horizontal="center"/>
    </xf>
    <xf numFmtId="0" fontId="14" fillId="0" borderId="35" xfId="3" applyFont="1" applyBorder="1"/>
    <xf numFmtId="0" fontId="14" fillId="0" borderId="39" xfId="3" applyFont="1" applyBorder="1" applyAlignment="1"/>
    <xf numFmtId="0" fontId="14" fillId="0" borderId="38" xfId="3" applyFont="1" applyBorder="1" applyAlignment="1"/>
    <xf numFmtId="164" fontId="7" fillId="0" borderId="40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7" fillId="5" borderId="43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164" fontId="7" fillId="4" borderId="45" xfId="0" applyNumberFormat="1" applyFont="1" applyFill="1" applyBorder="1" applyAlignment="1">
      <alignment horizontal="center" vertical="center"/>
    </xf>
    <xf numFmtId="0" fontId="14" fillId="0" borderId="50" xfId="3" applyFont="1" applyBorder="1" applyAlignment="1"/>
    <xf numFmtId="164" fontId="7" fillId="0" borderId="51" xfId="0" applyNumberFormat="1" applyFont="1" applyFill="1" applyBorder="1" applyAlignment="1">
      <alignment horizontal="center" vertical="center"/>
    </xf>
    <xf numFmtId="164" fontId="7" fillId="5" borderId="24" xfId="0" applyNumberFormat="1" applyFont="1" applyFill="1" applyBorder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164" fontId="7" fillId="5" borderId="40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47" xfId="0" applyNumberFormat="1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164" fontId="7" fillId="5" borderId="41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5" borderId="52" xfId="0" applyNumberFormat="1" applyFont="1" applyFill="1" applyBorder="1" applyAlignment="1">
      <alignment horizontal="center" vertical="center"/>
    </xf>
    <xf numFmtId="164" fontId="7" fillId="5" borderId="54" xfId="0" applyNumberFormat="1" applyFont="1" applyFill="1" applyBorder="1" applyAlignment="1">
      <alignment horizontal="center" vertical="center"/>
    </xf>
    <xf numFmtId="164" fontId="7" fillId="5" borderId="55" xfId="0" applyNumberFormat="1" applyFont="1" applyFill="1" applyBorder="1" applyAlignment="1">
      <alignment horizontal="center" vertical="center"/>
    </xf>
    <xf numFmtId="164" fontId="7" fillId="5" borderId="56" xfId="0" applyNumberFormat="1" applyFont="1" applyFill="1" applyBorder="1" applyAlignment="1">
      <alignment horizontal="center" vertical="center"/>
    </xf>
    <xf numFmtId="164" fontId="7" fillId="5" borderId="57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20" fillId="5" borderId="24" xfId="0" applyNumberFormat="1" applyFont="1" applyFill="1" applyBorder="1" applyAlignment="1">
      <alignment horizontal="center" vertical="center"/>
    </xf>
    <xf numFmtId="0" fontId="14" fillId="0" borderId="34" xfId="3" applyFont="1" applyBorder="1" applyAlignment="1"/>
    <xf numFmtId="0" fontId="14" fillId="6" borderId="29" xfId="3" applyFont="1" applyFill="1" applyBorder="1" applyAlignment="1">
      <alignment horizontal="center"/>
    </xf>
    <xf numFmtId="164" fontId="7" fillId="5" borderId="49" xfId="0" applyNumberFormat="1" applyFont="1" applyFill="1" applyBorder="1" applyAlignment="1">
      <alignment horizontal="center" vertical="center"/>
    </xf>
    <xf numFmtId="164" fontId="7" fillId="5" borderId="59" xfId="0" applyNumberFormat="1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0" fontId="13" fillId="6" borderId="31" xfId="3" applyFont="1" applyFill="1" applyBorder="1" applyAlignment="1">
      <alignment horizontal="center" vertical="center"/>
    </xf>
    <xf numFmtId="0" fontId="13" fillId="6" borderId="22" xfId="3" applyFont="1" applyFill="1" applyBorder="1" applyAlignment="1">
      <alignment horizontal="center"/>
    </xf>
    <xf numFmtId="0" fontId="13" fillId="6" borderId="36" xfId="3" applyFont="1" applyFill="1" applyBorder="1" applyAlignment="1">
      <alignment horizontal="center"/>
    </xf>
    <xf numFmtId="0" fontId="13" fillId="6" borderId="30" xfId="3" applyFont="1" applyFill="1" applyBorder="1" applyAlignment="1">
      <alignment horizontal="center"/>
    </xf>
    <xf numFmtId="0" fontId="13" fillId="6" borderId="29" xfId="3" applyFont="1" applyFill="1" applyBorder="1" applyAlignment="1">
      <alignment horizontal="center"/>
    </xf>
    <xf numFmtId="0" fontId="14" fillId="6" borderId="29" xfId="3" applyFont="1" applyFill="1" applyBorder="1" applyAlignment="1">
      <alignment horizontal="center"/>
    </xf>
    <xf numFmtId="166" fontId="16" fillId="3" borderId="5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166" fontId="16" fillId="3" borderId="6" xfId="0" applyNumberFormat="1" applyFont="1" applyFill="1" applyBorder="1" applyAlignment="1">
      <alignment horizontal="center" vertical="center"/>
    </xf>
    <xf numFmtId="0" fontId="13" fillId="6" borderId="38" xfId="3" applyFont="1" applyFill="1" applyBorder="1" applyAlignment="1">
      <alignment horizontal="center"/>
    </xf>
    <xf numFmtId="0" fontId="14" fillId="6" borderId="38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17" fillId="7" borderId="0" xfId="3" applyFont="1" applyFill="1" applyAlignment="1">
      <alignment horizontal="center" vertical="center" wrapText="1"/>
    </xf>
    <xf numFmtId="0" fontId="18" fillId="7" borderId="0" xfId="3" applyFont="1" applyFill="1" applyAlignment="1">
      <alignment horizontal="center" vertical="center"/>
    </xf>
    <xf numFmtId="0" fontId="13" fillId="6" borderId="22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right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_2010_calendar_year_blue_landscape" xfId="2" xr:uid="{00000000-0005-0000-0000-000003000000}"/>
  </cellStyles>
  <dxfs count="3">
    <dxf>
      <numFmt numFmtId="168" formatCode="mmmm\ \'yy"/>
    </dxf>
    <dxf>
      <font>
        <color theme="4" tint="-0.24994659260841701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428626</xdr:colOff>
      <xdr:row>61</xdr:row>
      <xdr:rowOff>5954</xdr:rowOff>
    </xdr:from>
    <xdr:to>
      <xdr:col>10</xdr:col>
      <xdr:colOff>583407</xdr:colOff>
      <xdr:row>62</xdr:row>
      <xdr:rowOff>5954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47358" y="9289344"/>
          <a:ext cx="154781" cy="162622"/>
        </a:xfrm>
        <a:prstGeom prst="fram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1470421</xdr:colOff>
      <xdr:row>61</xdr:row>
      <xdr:rowOff>29765</xdr:rowOff>
    </xdr:from>
    <xdr:to>
      <xdr:col>10</xdr:col>
      <xdr:colOff>1607343</xdr:colOff>
      <xdr:row>61</xdr:row>
      <xdr:rowOff>160733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83780" y="9120187"/>
          <a:ext cx="136922" cy="130968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1488281</xdr:colOff>
      <xdr:row>61</xdr:row>
      <xdr:rowOff>32742</xdr:rowOff>
    </xdr:from>
    <xdr:to>
      <xdr:col>10</xdr:col>
      <xdr:colOff>1595437</xdr:colOff>
      <xdr:row>61</xdr:row>
      <xdr:rowOff>148828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601640" y="9123164"/>
          <a:ext cx="107156" cy="1160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426244</xdr:colOff>
      <xdr:row>62</xdr:row>
      <xdr:rowOff>29765</xdr:rowOff>
    </xdr:from>
    <xdr:to>
      <xdr:col>10</xdr:col>
      <xdr:colOff>577453</xdr:colOff>
      <xdr:row>63</xdr:row>
      <xdr:rowOff>5954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39603" y="9280921"/>
          <a:ext cx="151209" cy="136924"/>
        </a:xfrm>
        <a:prstGeom prst="rect">
          <a:avLst/>
        </a:prstGeom>
        <a:solidFill>
          <a:schemeClr val="bg1">
            <a:lumMod val="7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223096</xdr:colOff>
      <xdr:row>6</xdr:row>
      <xdr:rowOff>295410</xdr:rowOff>
    </xdr:from>
    <xdr:to>
      <xdr:col>10</xdr:col>
      <xdr:colOff>286744</xdr:colOff>
      <xdr:row>10</xdr:row>
      <xdr:rowOff>24559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72" y="611361"/>
          <a:ext cx="500404" cy="532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162620</xdr:colOff>
      <xdr:row>6</xdr:row>
      <xdr:rowOff>292720</xdr:rowOff>
    </xdr:from>
    <xdr:to>
      <xdr:col>21</xdr:col>
      <xdr:colOff>9292</xdr:colOff>
      <xdr:row>15</xdr:row>
      <xdr:rowOff>27878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D8BDB-D222-4DEE-9326-99DF6855D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0864" y="608671"/>
          <a:ext cx="1472891" cy="134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6"/>
  <sheetViews>
    <sheetView showGridLines="0" tabSelected="1" showWhiteSpace="0" view="pageLayout" topLeftCell="G5" zoomScale="205" zoomScaleNormal="190" zoomScalePageLayoutView="205" workbookViewId="0">
      <selection activeCell="X10" sqref="X10:X15"/>
    </sheetView>
  </sheetViews>
  <sheetFormatPr defaultColWidth="8.85546875" defaultRowHeight="12.75" x14ac:dyDescent="0.2"/>
  <cols>
    <col min="1" max="1" width="3.140625" style="6" customWidth="1"/>
    <col min="2" max="8" width="3" style="6" customWidth="1"/>
    <col min="9" max="9" width="3.28515625" style="6" customWidth="1"/>
    <col min="10" max="10" width="3" style="6" customWidth="1"/>
    <col min="11" max="11" width="25.42578125" style="6" customWidth="1"/>
    <col min="12" max="12" width="17" style="38" customWidth="1"/>
    <col min="13" max="13" width="2.7109375" style="6" customWidth="1"/>
    <col min="14" max="14" width="2.28515625" style="6" customWidth="1"/>
    <col min="15" max="21" width="3" style="6" customWidth="1"/>
    <col min="22" max="22" width="3.140625" style="6" customWidth="1"/>
    <col min="23" max="23" width="3.85546875" style="6" customWidth="1"/>
    <col min="24" max="24" width="35.42578125" style="6" customWidth="1"/>
    <col min="25" max="16384" width="8.85546875" style="6"/>
  </cols>
  <sheetData>
    <row r="1" spans="1:24" ht="15.75" hidden="1" x14ac:dyDescent="0.2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33" t="s">
        <v>4</v>
      </c>
      <c r="M1" s="19"/>
      <c r="N1" s="4"/>
      <c r="O1" s="4"/>
      <c r="P1" s="4"/>
      <c r="Q1" s="4"/>
      <c r="R1" s="4"/>
      <c r="S1" s="4"/>
      <c r="T1" s="4"/>
      <c r="U1" s="5" t="s">
        <v>0</v>
      </c>
      <c r="V1" s="4"/>
    </row>
    <row r="2" spans="1:24" hidden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idden="1" x14ac:dyDescent="0.2">
      <c r="A3" s="4"/>
      <c r="B3" s="4"/>
      <c r="C3" s="7" t="s">
        <v>2</v>
      </c>
      <c r="D3" s="132">
        <v>2018</v>
      </c>
      <c r="E3" s="137"/>
      <c r="F3" s="133"/>
      <c r="G3" s="4"/>
      <c r="H3" s="4"/>
      <c r="I3" s="4"/>
      <c r="J3" s="7" t="s">
        <v>1</v>
      </c>
      <c r="K3" s="18">
        <v>7</v>
      </c>
      <c r="L3" s="34"/>
      <c r="M3" s="1"/>
      <c r="N3" s="4"/>
      <c r="O3" s="4"/>
      <c r="P3" s="8" t="s">
        <v>6</v>
      </c>
      <c r="Q3" s="132">
        <v>1</v>
      </c>
      <c r="R3" s="133"/>
      <c r="S3" s="2" t="s">
        <v>5</v>
      </c>
      <c r="T3" s="4"/>
      <c r="U3" s="4"/>
      <c r="V3" s="4"/>
      <c r="X3" s="9"/>
    </row>
    <row r="4" spans="1:24" hidden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4"/>
      <c r="M4" s="4"/>
      <c r="N4" s="4"/>
      <c r="O4" s="4"/>
      <c r="P4" s="4"/>
      <c r="Q4" s="4"/>
      <c r="R4" s="4"/>
      <c r="S4" s="4"/>
      <c r="T4" s="4"/>
      <c r="U4" s="4"/>
      <c r="V4" s="4"/>
    </row>
    <row r="6" spans="1:24" s="10" customFormat="1" ht="12" x14ac:dyDescent="0.2">
      <c r="V6" s="11"/>
    </row>
    <row r="7" spans="1:24" s="10" customFormat="1" ht="23.25" x14ac:dyDescent="0.2">
      <c r="I7" s="12"/>
      <c r="J7" s="141" t="str">
        <f>IF($K$3=1,D3,D3&amp;"-"&amp;D3+1)</f>
        <v>2018-2019</v>
      </c>
      <c r="K7" s="141"/>
      <c r="L7" s="60" t="s">
        <v>67</v>
      </c>
      <c r="M7" s="59"/>
      <c r="N7" s="11"/>
    </row>
    <row r="8" spans="1:24" s="10" customFormat="1" ht="15" customHeight="1" x14ac:dyDescent="0.2">
      <c r="B8" s="127">
        <f>DATE(D3,K3,1)</f>
        <v>43282</v>
      </c>
      <c r="C8" s="128"/>
      <c r="D8" s="128"/>
      <c r="E8" s="128"/>
      <c r="F8" s="128"/>
      <c r="G8" s="128"/>
      <c r="H8" s="129"/>
      <c r="I8" s="12"/>
      <c r="J8" s="138" t="s">
        <v>68</v>
      </c>
      <c r="K8" s="139"/>
      <c r="L8" s="139"/>
      <c r="M8" s="139"/>
      <c r="N8" s="11"/>
      <c r="O8" s="127">
        <f>EDATE(B52,1)</f>
        <v>43466</v>
      </c>
      <c r="P8" s="128"/>
      <c r="Q8" s="128"/>
      <c r="R8" s="128"/>
      <c r="S8" s="128"/>
      <c r="T8" s="128"/>
      <c r="U8" s="129"/>
      <c r="V8" s="11"/>
      <c r="X8" s="9"/>
    </row>
    <row r="9" spans="1:24" s="11" customFormat="1" ht="12.75" customHeight="1" x14ac:dyDescent="0.2">
      <c r="B9" s="56" t="str">
        <f>INDEX({"Su";"M";"Tu";"W";"Th";"F";"Sa"},1+MOD($Q$3+1-2,7))</f>
        <v>Su</v>
      </c>
      <c r="C9" s="57" t="str">
        <f>INDEX({"Su";"M";"Tu";"W";"Th";"F";"Sa"},1+MOD($Q$3+2-2,7))</f>
        <v>M</v>
      </c>
      <c r="D9" s="57" t="str">
        <f>INDEX({"Su";"M";"Tu";"W";"Th";"F";"Sa"},1+MOD($Q$3+3-2,7))</f>
        <v>Tu</v>
      </c>
      <c r="E9" s="57" t="str">
        <f>INDEX({"Su";"M";"Tu";"W";"Th";"F";"Sa"},1+MOD($Q$3+4-2,7))</f>
        <v>W</v>
      </c>
      <c r="F9" s="57" t="str">
        <f>INDEX({"Su";"M";"Tu";"W";"Th";"F";"Sa"},1+MOD($Q$3+5-2,7))</f>
        <v>Th</v>
      </c>
      <c r="G9" s="57" t="str">
        <f>INDEX({"Su";"M";"Tu";"W";"Th";"F";"Sa"},1+MOD($Q$3+6-2,7))</f>
        <v>F</v>
      </c>
      <c r="H9" s="58" t="str">
        <f>INDEX({"Su";"M";"Tu";"W";"Th";"F";"Sa"},1+MOD($Q$3+7-2,7))</f>
        <v>Sa</v>
      </c>
      <c r="I9" s="12"/>
      <c r="J9" s="139"/>
      <c r="K9" s="139"/>
      <c r="L9" s="139"/>
      <c r="M9" s="139"/>
      <c r="O9" s="56" t="str">
        <f>INDEX({"Su";"M";"Tu";"W";"Th";"F";"Sa"},1+MOD($Q$3+1-2,7))</f>
        <v>Su</v>
      </c>
      <c r="P9" s="57" t="str">
        <f>INDEX({"Su";"M";"Tu";"W";"Th";"F";"Sa"},1+MOD($Q$3+2-2,7))</f>
        <v>M</v>
      </c>
      <c r="Q9" s="57" t="str">
        <f>INDEX({"Su";"M";"Tu";"W";"Th";"F";"Sa"},1+MOD($Q$3+3-2,7))</f>
        <v>Tu</v>
      </c>
      <c r="R9" s="57" t="str">
        <f>INDEX({"Su";"M";"Tu";"W";"Th";"F";"Sa"},1+MOD($Q$3+4-2,7))</f>
        <v>W</v>
      </c>
      <c r="S9" s="57" t="str">
        <f>INDEX({"Su";"M";"Tu";"W";"Th";"F";"Sa"},1+MOD($Q$3+5-2,7))</f>
        <v>Th</v>
      </c>
      <c r="T9" s="57" t="str">
        <f>INDEX({"Su";"M";"Tu";"W";"Th";"F";"Sa"},1+MOD($Q$3+6-2,7))</f>
        <v>F</v>
      </c>
      <c r="U9" s="58" t="str">
        <f>INDEX({"Su";"M";"Tu";"W";"Th";"F";"Sa"},1+MOD($Q$3+7-2,7))</f>
        <v>Sa</v>
      </c>
    </row>
    <row r="10" spans="1:24" s="10" customFormat="1" ht="12" customHeight="1" x14ac:dyDescent="0.2">
      <c r="B10" s="98">
        <f t="shared" ref="B10:H15" si="0">IF(MONTH($B$8)&lt;&gt;MONTH($B$8-(WEEKDAY($B$8,1)-($Q$3-1))-IF((WEEKDAY($B$8,1)-($Q$3-1))&lt;=0,7,0)+(ROW(B10)-ROW($B$10))*7+(COLUMN(B10)-COLUMN($B$10)+1)),"",$B$8-(WEEKDAY($B$8,1)-($Q$3-1))-IF((WEEKDAY($B$8,1)-($Q$3-1))&lt;=0,7,0)+(ROW(B10)-ROW($B$10))*7+(COLUMN(B10)-COLUMN($B$10)+1))</f>
        <v>43282</v>
      </c>
      <c r="C10" s="98">
        <f t="shared" si="0"/>
        <v>43283</v>
      </c>
      <c r="D10" s="98">
        <f t="shared" si="0"/>
        <v>43284</v>
      </c>
      <c r="E10" s="98">
        <f t="shared" si="0"/>
        <v>43285</v>
      </c>
      <c r="F10" s="98">
        <f t="shared" si="0"/>
        <v>43286</v>
      </c>
      <c r="G10" s="98">
        <f t="shared" si="0"/>
        <v>43287</v>
      </c>
      <c r="H10" s="98">
        <f t="shared" si="0"/>
        <v>43288</v>
      </c>
      <c r="I10" s="12"/>
      <c r="J10" s="139"/>
      <c r="K10" s="139"/>
      <c r="L10" s="139"/>
      <c r="M10" s="139"/>
      <c r="N10" s="11"/>
      <c r="O10" s="23" t="str">
        <f t="shared" ref="O10:U15" si="1">IF(MONTH($O$8)&lt;&gt;MONTH($O$8-(WEEKDAY($O$8,1)-($Q$3-1))-IF((WEEKDAY($O$8,1)-($Q$3-1))&lt;=0,7,0)+(ROW(O10)-ROW($O$10))*7+(COLUMN(O10)-COLUMN($O$10)+1)),"",$O$8-(WEEKDAY($O$8,1)-($Q$3-1))-IF((WEEKDAY($O$8,1)-($Q$3-1))&lt;=0,7,0)+(ROW(O10)-ROW($O$10))*7+(COLUMN(O10)-COLUMN($O$10)+1))</f>
        <v/>
      </c>
      <c r="P10" s="32" t="str">
        <f t="shared" si="1"/>
        <v/>
      </c>
      <c r="Q10" s="98">
        <f t="shared" si="1"/>
        <v>43466</v>
      </c>
      <c r="R10" s="98">
        <f t="shared" si="1"/>
        <v>43467</v>
      </c>
      <c r="S10" s="98">
        <f t="shared" si="1"/>
        <v>43468</v>
      </c>
      <c r="T10" s="98">
        <f t="shared" si="1"/>
        <v>43469</v>
      </c>
      <c r="U10" s="98">
        <f t="shared" si="1"/>
        <v>43470</v>
      </c>
      <c r="V10" s="11"/>
      <c r="X10" s="134"/>
    </row>
    <row r="11" spans="1:24" s="10" customFormat="1" ht="12" customHeight="1" x14ac:dyDescent="0.2">
      <c r="B11" s="98">
        <f t="shared" si="0"/>
        <v>43289</v>
      </c>
      <c r="C11" s="98">
        <f t="shared" si="0"/>
        <v>43290</v>
      </c>
      <c r="D11" s="98">
        <f t="shared" si="0"/>
        <v>43291</v>
      </c>
      <c r="E11" s="98">
        <f t="shared" si="0"/>
        <v>43292</v>
      </c>
      <c r="F11" s="98">
        <f t="shared" si="0"/>
        <v>43293</v>
      </c>
      <c r="G11" s="98">
        <f t="shared" si="0"/>
        <v>43294</v>
      </c>
      <c r="H11" s="98">
        <f t="shared" si="0"/>
        <v>43295</v>
      </c>
      <c r="I11" s="12"/>
      <c r="K11" s="136" t="s">
        <v>85</v>
      </c>
      <c r="L11" s="136"/>
      <c r="M11" s="136"/>
      <c r="N11" s="11"/>
      <c r="O11" s="98">
        <f t="shared" si="1"/>
        <v>43471</v>
      </c>
      <c r="P11" s="65">
        <f t="shared" si="1"/>
        <v>43472</v>
      </c>
      <c r="Q11" s="65">
        <f t="shared" si="1"/>
        <v>43473</v>
      </c>
      <c r="R11" s="65">
        <f t="shared" si="1"/>
        <v>43474</v>
      </c>
      <c r="S11" s="65">
        <f t="shared" si="1"/>
        <v>43475</v>
      </c>
      <c r="T11" s="65">
        <f t="shared" si="1"/>
        <v>43476</v>
      </c>
      <c r="U11" s="98">
        <f t="shared" si="1"/>
        <v>43477</v>
      </c>
      <c r="V11" s="11"/>
      <c r="X11" s="134"/>
    </row>
    <row r="12" spans="1:24" s="10" customFormat="1" ht="15" customHeight="1" thickBot="1" x14ac:dyDescent="0.3">
      <c r="B12" s="98">
        <f t="shared" si="0"/>
        <v>43296</v>
      </c>
      <c r="C12" s="98">
        <f t="shared" si="0"/>
        <v>43297</v>
      </c>
      <c r="D12" s="98">
        <f t="shared" si="0"/>
        <v>43298</v>
      </c>
      <c r="E12" s="98">
        <f t="shared" si="0"/>
        <v>43299</v>
      </c>
      <c r="F12" s="98">
        <f t="shared" si="0"/>
        <v>43300</v>
      </c>
      <c r="G12" s="98">
        <f t="shared" si="0"/>
        <v>43301</v>
      </c>
      <c r="H12" s="98">
        <f t="shared" si="0"/>
        <v>43302</v>
      </c>
      <c r="I12" s="12"/>
      <c r="J12" s="29"/>
      <c r="K12" s="136" t="s">
        <v>86</v>
      </c>
      <c r="L12" s="136"/>
      <c r="M12" s="136"/>
      <c r="N12" s="11"/>
      <c r="O12" s="98">
        <f t="shared" si="1"/>
        <v>43478</v>
      </c>
      <c r="P12" s="66">
        <f t="shared" si="1"/>
        <v>43479</v>
      </c>
      <c r="Q12" s="66">
        <f t="shared" si="1"/>
        <v>43480</v>
      </c>
      <c r="R12" s="66">
        <f t="shared" si="1"/>
        <v>43481</v>
      </c>
      <c r="S12" s="66">
        <f t="shared" si="1"/>
        <v>43482</v>
      </c>
      <c r="T12" s="66">
        <f t="shared" si="1"/>
        <v>43483</v>
      </c>
      <c r="U12" s="98">
        <f t="shared" si="1"/>
        <v>43484</v>
      </c>
      <c r="V12" s="11"/>
      <c r="X12" s="134"/>
    </row>
    <row r="13" spans="1:24" s="10" customFormat="1" ht="12" customHeight="1" thickBot="1" x14ac:dyDescent="0.25">
      <c r="B13" s="98">
        <f t="shared" si="0"/>
        <v>43303</v>
      </c>
      <c r="C13" s="98">
        <f t="shared" si="0"/>
        <v>43304</v>
      </c>
      <c r="D13" s="98">
        <f t="shared" si="0"/>
        <v>43305</v>
      </c>
      <c r="E13" s="98">
        <f t="shared" si="0"/>
        <v>43306</v>
      </c>
      <c r="F13" s="98">
        <f t="shared" si="0"/>
        <v>43307</v>
      </c>
      <c r="G13" s="98">
        <f t="shared" si="0"/>
        <v>43308</v>
      </c>
      <c r="H13" s="98">
        <f t="shared" si="0"/>
        <v>43309</v>
      </c>
      <c r="I13" s="12"/>
      <c r="J13" s="30"/>
      <c r="K13" s="136" t="s">
        <v>78</v>
      </c>
      <c r="L13" s="136"/>
      <c r="M13" s="136"/>
      <c r="N13" s="11"/>
      <c r="O13" s="100">
        <f t="shared" si="1"/>
        <v>43485</v>
      </c>
      <c r="P13" s="109">
        <f t="shared" si="1"/>
        <v>43486</v>
      </c>
      <c r="Q13" s="89">
        <f t="shared" si="1"/>
        <v>43487</v>
      </c>
      <c r="R13" s="89">
        <f t="shared" si="1"/>
        <v>43488</v>
      </c>
      <c r="S13" s="89">
        <f t="shared" si="1"/>
        <v>43489</v>
      </c>
      <c r="T13" s="109">
        <f t="shared" si="1"/>
        <v>43490</v>
      </c>
      <c r="U13" s="102">
        <f t="shared" si="1"/>
        <v>43491</v>
      </c>
      <c r="V13" s="11"/>
      <c r="X13" s="134"/>
    </row>
    <row r="14" spans="1:24" s="10" customFormat="1" ht="12" x14ac:dyDescent="0.2">
      <c r="B14" s="98">
        <f t="shared" si="0"/>
        <v>43310</v>
      </c>
      <c r="C14" s="98">
        <f t="shared" si="0"/>
        <v>43311</v>
      </c>
      <c r="D14" s="98">
        <f t="shared" si="0"/>
        <v>43312</v>
      </c>
      <c r="E14" s="22" t="str">
        <f t="shared" si="0"/>
        <v/>
      </c>
      <c r="F14" s="21" t="str">
        <f t="shared" si="0"/>
        <v/>
      </c>
      <c r="G14" s="21" t="str">
        <f t="shared" si="0"/>
        <v/>
      </c>
      <c r="H14" s="21" t="str">
        <f t="shared" si="0"/>
        <v/>
      </c>
      <c r="I14" s="12"/>
      <c r="J14" s="30"/>
      <c r="K14" s="31"/>
      <c r="L14" s="35"/>
      <c r="M14" s="30"/>
      <c r="N14" s="11"/>
      <c r="O14" s="98">
        <f t="shared" si="1"/>
        <v>43492</v>
      </c>
      <c r="P14" s="90">
        <f t="shared" si="1"/>
        <v>43493</v>
      </c>
      <c r="Q14" s="90">
        <f t="shared" si="1"/>
        <v>43494</v>
      </c>
      <c r="R14" s="90">
        <f t="shared" si="1"/>
        <v>43495</v>
      </c>
      <c r="S14" s="90">
        <f t="shared" si="1"/>
        <v>43496</v>
      </c>
      <c r="T14" s="22" t="str">
        <f t="shared" si="1"/>
        <v/>
      </c>
      <c r="U14" s="17" t="str">
        <f t="shared" si="1"/>
        <v/>
      </c>
      <c r="V14" s="11"/>
      <c r="X14" s="134"/>
    </row>
    <row r="15" spans="1:24" s="10" customFormat="1" ht="12" x14ac:dyDescent="0.2">
      <c r="B15" s="21" t="str">
        <f t="shared" si="0"/>
        <v/>
      </c>
      <c r="C15" s="21" t="str">
        <f t="shared" si="0"/>
        <v/>
      </c>
      <c r="D15" s="21" t="str">
        <f t="shared" si="0"/>
        <v/>
      </c>
      <c r="E15" s="17" t="str">
        <f t="shared" si="0"/>
        <v/>
      </c>
      <c r="F15" s="17" t="str">
        <f t="shared" si="0"/>
        <v/>
      </c>
      <c r="G15" s="17" t="str">
        <f t="shared" si="0"/>
        <v/>
      </c>
      <c r="H15" s="17" t="str">
        <f t="shared" si="0"/>
        <v/>
      </c>
      <c r="I15" s="12"/>
      <c r="J15" s="28"/>
      <c r="K15" s="140" t="s">
        <v>50</v>
      </c>
      <c r="L15" s="140"/>
      <c r="M15" s="28"/>
      <c r="N15" s="11"/>
      <c r="O15" s="21" t="str">
        <f t="shared" si="1"/>
        <v/>
      </c>
      <c r="P15" s="21" t="str">
        <f t="shared" si="1"/>
        <v/>
      </c>
      <c r="Q15" s="21" t="str">
        <f t="shared" si="1"/>
        <v/>
      </c>
      <c r="R15" s="21" t="str">
        <f t="shared" si="1"/>
        <v/>
      </c>
      <c r="S15" s="21" t="str">
        <f t="shared" si="1"/>
        <v/>
      </c>
      <c r="T15" s="17" t="str">
        <f t="shared" si="1"/>
        <v/>
      </c>
      <c r="U15" s="17" t="str">
        <f t="shared" si="1"/>
        <v/>
      </c>
      <c r="V15" s="11"/>
      <c r="X15" s="134"/>
    </row>
    <row r="16" spans="1:24" s="10" customFormat="1" ht="12" x14ac:dyDescent="0.2">
      <c r="B16" s="12"/>
      <c r="C16" s="12"/>
      <c r="D16" s="12"/>
      <c r="E16" s="12"/>
      <c r="F16" s="12"/>
      <c r="G16" s="12"/>
      <c r="H16" s="12"/>
      <c r="I16" s="12"/>
      <c r="J16" s="12"/>
      <c r="K16" s="44" t="s">
        <v>58</v>
      </c>
      <c r="L16" s="39" t="s">
        <v>59</v>
      </c>
      <c r="M16" s="12"/>
      <c r="N16" s="11"/>
      <c r="O16" s="12"/>
      <c r="P16" s="12"/>
      <c r="Q16" s="12"/>
      <c r="R16" s="12"/>
      <c r="S16" s="12"/>
      <c r="T16" s="12"/>
      <c r="U16" s="12"/>
      <c r="V16" s="11"/>
    </row>
    <row r="17" spans="2:24" s="10" customFormat="1" ht="15" x14ac:dyDescent="0.2">
      <c r="B17" s="127">
        <f>EDATE(B8,1)</f>
        <v>43313</v>
      </c>
      <c r="C17" s="128"/>
      <c r="D17" s="128"/>
      <c r="E17" s="128"/>
      <c r="F17" s="128"/>
      <c r="G17" s="128"/>
      <c r="H17" s="129"/>
      <c r="J17" s="12"/>
      <c r="K17" s="44" t="s">
        <v>65</v>
      </c>
      <c r="L17" s="39" t="s">
        <v>66</v>
      </c>
      <c r="M17" s="12"/>
      <c r="O17" s="127">
        <f>EDATE(O8,1)</f>
        <v>43497</v>
      </c>
      <c r="P17" s="128"/>
      <c r="Q17" s="128"/>
      <c r="R17" s="128"/>
      <c r="S17" s="128"/>
      <c r="T17" s="128"/>
      <c r="U17" s="129"/>
      <c r="V17" s="11"/>
      <c r="X17" s="135"/>
    </row>
    <row r="18" spans="2:24" s="11" customFormat="1" ht="12" x14ac:dyDescent="0.2">
      <c r="B18" s="56" t="str">
        <f>INDEX({"Su";"M";"Tu";"W";"Th";"F";"Sa"},1+MOD($Q$3+1-2,7))</f>
        <v>Su</v>
      </c>
      <c r="C18" s="57" t="str">
        <f>INDEX({"Su";"M";"Tu";"W";"Th";"F";"Sa"},1+MOD($Q$3+2-2,7))</f>
        <v>M</v>
      </c>
      <c r="D18" s="57" t="str">
        <f>INDEX({"Su";"M";"Tu";"W";"Th";"F";"Sa"},1+MOD($Q$3+3-2,7))</f>
        <v>Tu</v>
      </c>
      <c r="E18" s="57" t="str">
        <f>INDEX({"Su";"M";"Tu";"W";"Th";"F";"Sa"},1+MOD($Q$3+4-2,7))</f>
        <v>W</v>
      </c>
      <c r="F18" s="57" t="str">
        <f>INDEX({"Su";"M";"Tu";"W";"Th";"F";"Sa"},1+MOD($Q$3+5-2,7))</f>
        <v>Th</v>
      </c>
      <c r="G18" s="57" t="str">
        <f>INDEX({"Su";"M";"Tu";"W";"Th";"F";"Sa"},1+MOD($Q$3+6-2,7))</f>
        <v>F</v>
      </c>
      <c r="H18" s="58" t="str">
        <f>INDEX({"Su";"M";"Tu";"W";"Th";"F";"Sa"},1+MOD($Q$3+7-2,7))</f>
        <v>Sa</v>
      </c>
      <c r="J18" s="13"/>
      <c r="K18" s="40" t="s">
        <v>7</v>
      </c>
      <c r="L18" s="41" t="s">
        <v>23</v>
      </c>
      <c r="M18" s="13"/>
      <c r="O18" s="56" t="str">
        <f>INDEX({"Su";"M";"Tu";"W";"Th";"F";"Sa"},1+MOD($Q$3+1-2,7))</f>
        <v>Su</v>
      </c>
      <c r="P18" s="57" t="str">
        <f>INDEX({"Su";"M";"Tu";"W";"Th";"F";"Sa"},1+MOD($Q$3+2-2,7))</f>
        <v>M</v>
      </c>
      <c r="Q18" s="57" t="str">
        <f>INDEX({"Su";"M";"Tu";"W";"Th";"F";"Sa"},1+MOD($Q$3+3-2,7))</f>
        <v>Tu</v>
      </c>
      <c r="R18" s="57" t="str">
        <f>INDEX({"Su";"M";"Tu";"W";"Th";"F";"Sa"},1+MOD($Q$3+4-2,7))</f>
        <v>W</v>
      </c>
      <c r="S18" s="57" t="str">
        <f>INDEX({"Su";"M";"Tu";"W";"Th";"F";"Sa"},1+MOD($Q$3+5-2,7))</f>
        <v>Th</v>
      </c>
      <c r="T18" s="57" t="str">
        <f>INDEX({"Su";"M";"Tu";"W";"Th";"F";"Sa"},1+MOD($Q$3+6-2,7))</f>
        <v>F</v>
      </c>
      <c r="U18" s="58" t="str">
        <f>INDEX({"Su";"M";"Tu";"W";"Th";"F";"Sa"},1+MOD($Q$3+7-2,7))</f>
        <v>Sa</v>
      </c>
      <c r="X18" s="135"/>
    </row>
    <row r="19" spans="2:24" s="11" customFormat="1" thickBot="1" x14ac:dyDescent="0.25">
      <c r="B19" s="69" t="str">
        <f t="shared" ref="B19:H24" si="2">IF(MONTH($B$17)&lt;&gt;MONTH($B$17-(WEEKDAY($B$17,1)-($Q$3-1))-IF((WEEKDAY($B$17,1)-($Q$3-1))&lt;=0,7,0)+(ROW(B19)-ROW($B$19))*7+(COLUMN(B19)-COLUMN($B$19)+1)),"",$B$17-(WEEKDAY($B$17,1)-($Q$3-1))-IF((WEEKDAY($B$17,1)-($Q$3-1))&lt;=0,7,0)+(ROW(B19)-ROW($B$19))*7+(COLUMN(B19)-COLUMN($B$19)+1))</f>
        <v/>
      </c>
      <c r="C19" s="24" t="str">
        <f t="shared" si="2"/>
        <v/>
      </c>
      <c r="D19" s="24" t="str">
        <f t="shared" si="2"/>
        <v/>
      </c>
      <c r="E19" s="68">
        <f t="shared" si="2"/>
        <v>43313</v>
      </c>
      <c r="F19" s="68">
        <f t="shared" si="2"/>
        <v>43314</v>
      </c>
      <c r="G19" s="68">
        <f t="shared" si="2"/>
        <v>43315</v>
      </c>
      <c r="H19" s="68">
        <f t="shared" si="2"/>
        <v>43316</v>
      </c>
      <c r="J19" s="13"/>
      <c r="K19" s="40" t="s">
        <v>8</v>
      </c>
      <c r="L19" s="42" t="s">
        <v>24</v>
      </c>
      <c r="M19" s="13"/>
      <c r="O19" s="20" t="str">
        <f t="shared" ref="O19:U24" si="3">IF(MONTH($O$17)&lt;&gt;MONTH($O$17-(WEEKDAY($O$17,1)-($Q$3-1))-IF((WEEKDAY($O$17,1)-($Q$3-1))&lt;=0,7,0)+(ROW(O19)-ROW($O$19))*7+(COLUMN(O19)-COLUMN($O$19)+1)),"",$O$17-(WEEKDAY($O$17,1)-($Q$3-1))-IF((WEEKDAY($O$17,1)-($Q$3-1))&lt;=0,7,0)+(ROW(O19)-ROW($O$19))*7+(COLUMN(O19)-COLUMN($O$19)+1))</f>
        <v/>
      </c>
      <c r="P19" s="20" t="str">
        <f t="shared" si="3"/>
        <v/>
      </c>
      <c r="Q19" s="20" t="str">
        <f t="shared" si="3"/>
        <v/>
      </c>
      <c r="R19" s="20" t="str">
        <f t="shared" si="3"/>
        <v/>
      </c>
      <c r="S19" s="20" t="str">
        <f t="shared" si="3"/>
        <v/>
      </c>
      <c r="T19" s="20">
        <f t="shared" si="3"/>
        <v>43497</v>
      </c>
      <c r="U19" s="104">
        <f t="shared" si="3"/>
        <v>43498</v>
      </c>
      <c r="X19" s="135"/>
    </row>
    <row r="20" spans="2:24" s="10" customFormat="1" ht="12.75" customHeight="1" thickTop="1" thickBot="1" x14ac:dyDescent="0.25">
      <c r="B20" s="98">
        <f t="shared" si="2"/>
        <v>43317</v>
      </c>
      <c r="C20" s="98">
        <f t="shared" si="2"/>
        <v>43318</v>
      </c>
      <c r="D20" s="100">
        <f t="shared" si="2"/>
        <v>43319</v>
      </c>
      <c r="E20" s="91">
        <f t="shared" si="2"/>
        <v>43320</v>
      </c>
      <c r="F20" s="86">
        <f t="shared" si="2"/>
        <v>43321</v>
      </c>
      <c r="G20" s="65">
        <f t="shared" si="2"/>
        <v>43322</v>
      </c>
      <c r="H20" s="98">
        <f t="shared" si="2"/>
        <v>43323</v>
      </c>
      <c r="J20" s="13"/>
      <c r="K20" s="55" t="s">
        <v>69</v>
      </c>
      <c r="L20" s="64">
        <v>43343</v>
      </c>
      <c r="M20" s="13"/>
      <c r="O20" s="98">
        <f t="shared" si="3"/>
        <v>43499</v>
      </c>
      <c r="P20" s="65">
        <f t="shared" si="3"/>
        <v>43500</v>
      </c>
      <c r="Q20" s="65">
        <f t="shared" si="3"/>
        <v>43501</v>
      </c>
      <c r="R20" s="65">
        <f t="shared" si="3"/>
        <v>43502</v>
      </c>
      <c r="S20" s="84">
        <f t="shared" si="3"/>
        <v>43503</v>
      </c>
      <c r="T20" s="97">
        <f t="shared" si="3"/>
        <v>43504</v>
      </c>
      <c r="U20" s="99">
        <f t="shared" si="3"/>
        <v>43505</v>
      </c>
      <c r="V20" s="11"/>
      <c r="X20" s="135"/>
    </row>
    <row r="21" spans="2:24" s="10" customFormat="1" ht="12.75" customHeight="1" thickTop="1" thickBot="1" x14ac:dyDescent="0.25">
      <c r="B21" s="98">
        <f t="shared" si="2"/>
        <v>43324</v>
      </c>
      <c r="C21" s="65">
        <f t="shared" si="2"/>
        <v>43325</v>
      </c>
      <c r="D21" s="65">
        <f t="shared" si="2"/>
        <v>43326</v>
      </c>
      <c r="E21" s="90">
        <f t="shared" si="2"/>
        <v>43327</v>
      </c>
      <c r="F21" s="65">
        <f t="shared" si="2"/>
        <v>43328</v>
      </c>
      <c r="G21" s="65">
        <f t="shared" si="2"/>
        <v>43329</v>
      </c>
      <c r="H21" s="98">
        <f t="shared" si="2"/>
        <v>43330</v>
      </c>
      <c r="J21" s="13"/>
      <c r="K21" s="122" t="s">
        <v>51</v>
      </c>
      <c r="L21" s="122"/>
      <c r="M21" s="13"/>
      <c r="O21" s="98">
        <f t="shared" si="3"/>
        <v>43506</v>
      </c>
      <c r="P21" s="66">
        <f t="shared" si="3"/>
        <v>43507</v>
      </c>
      <c r="Q21" s="65">
        <f t="shared" si="3"/>
        <v>43508</v>
      </c>
      <c r="R21" s="65">
        <f t="shared" si="3"/>
        <v>43509</v>
      </c>
      <c r="S21" s="84">
        <f t="shared" si="3"/>
        <v>43510</v>
      </c>
      <c r="T21" s="65">
        <f t="shared" si="3"/>
        <v>43511</v>
      </c>
      <c r="U21" s="99">
        <f t="shared" si="3"/>
        <v>43512</v>
      </c>
      <c r="V21" s="11"/>
      <c r="X21" s="135"/>
    </row>
    <row r="22" spans="2:24" s="10" customFormat="1" thickBot="1" x14ac:dyDescent="0.25">
      <c r="B22" s="98">
        <f t="shared" si="2"/>
        <v>43331</v>
      </c>
      <c r="C22" s="65">
        <f t="shared" si="2"/>
        <v>43332</v>
      </c>
      <c r="D22" s="65">
        <f t="shared" si="2"/>
        <v>43333</v>
      </c>
      <c r="E22" s="65">
        <f t="shared" si="2"/>
        <v>43334</v>
      </c>
      <c r="F22" s="65">
        <f t="shared" si="2"/>
        <v>43335</v>
      </c>
      <c r="G22" s="66">
        <f t="shared" si="2"/>
        <v>43336</v>
      </c>
      <c r="H22" s="98">
        <f t="shared" si="2"/>
        <v>43337</v>
      </c>
      <c r="J22" s="13"/>
      <c r="K22" s="44" t="s">
        <v>12</v>
      </c>
      <c r="L22" s="39" t="s">
        <v>25</v>
      </c>
      <c r="M22" s="13"/>
      <c r="O22" s="100">
        <f t="shared" si="3"/>
        <v>43513</v>
      </c>
      <c r="P22" s="109">
        <f t="shared" si="3"/>
        <v>43514</v>
      </c>
      <c r="Q22" s="86">
        <f t="shared" si="3"/>
        <v>43515</v>
      </c>
      <c r="R22" s="65">
        <f t="shared" si="3"/>
        <v>43516</v>
      </c>
      <c r="S22" s="65">
        <f t="shared" si="3"/>
        <v>43517</v>
      </c>
      <c r="T22" s="90">
        <f t="shared" si="3"/>
        <v>43518</v>
      </c>
      <c r="U22" s="98">
        <f t="shared" si="3"/>
        <v>43519</v>
      </c>
      <c r="V22" s="11"/>
      <c r="X22" s="135"/>
    </row>
    <row r="23" spans="2:24" s="10" customFormat="1" thickBot="1" x14ac:dyDescent="0.25">
      <c r="B23" s="98">
        <f t="shared" si="2"/>
        <v>43338</v>
      </c>
      <c r="C23" s="65">
        <f t="shared" si="2"/>
        <v>43339</v>
      </c>
      <c r="D23" s="65">
        <f t="shared" si="2"/>
        <v>43340</v>
      </c>
      <c r="E23" s="65">
        <f t="shared" si="2"/>
        <v>43341</v>
      </c>
      <c r="F23" s="84">
        <f t="shared" si="2"/>
        <v>43342</v>
      </c>
      <c r="G23" s="89">
        <f t="shared" si="2"/>
        <v>43343</v>
      </c>
      <c r="H23" s="22">
        <v>1</v>
      </c>
      <c r="J23" s="13"/>
      <c r="K23" s="43" t="s">
        <v>60</v>
      </c>
      <c r="L23" s="39" t="s">
        <v>79</v>
      </c>
      <c r="M23" s="13"/>
      <c r="O23" s="98">
        <f t="shared" si="3"/>
        <v>43520</v>
      </c>
      <c r="P23" s="90">
        <f t="shared" si="3"/>
        <v>43521</v>
      </c>
      <c r="Q23" s="65">
        <f t="shared" si="3"/>
        <v>43522</v>
      </c>
      <c r="R23" s="65">
        <f t="shared" si="3"/>
        <v>43523</v>
      </c>
      <c r="S23" s="65">
        <f t="shared" si="3"/>
        <v>43524</v>
      </c>
      <c r="T23" s="22" t="str">
        <f t="shared" si="3"/>
        <v/>
      </c>
      <c r="U23" s="21" t="str">
        <f t="shared" si="3"/>
        <v/>
      </c>
      <c r="V23" s="11"/>
      <c r="X23" s="135"/>
    </row>
    <row r="24" spans="2:24" s="10" customFormat="1" ht="12" x14ac:dyDescent="0.2">
      <c r="B24" s="21" t="str">
        <f t="shared" si="2"/>
        <v/>
      </c>
      <c r="C24" s="21" t="str">
        <f t="shared" si="2"/>
        <v/>
      </c>
      <c r="D24" s="21" t="str">
        <f t="shared" si="2"/>
        <v/>
      </c>
      <c r="E24" s="21" t="str">
        <f t="shared" si="2"/>
        <v/>
      </c>
      <c r="F24" s="21" t="str">
        <f t="shared" si="2"/>
        <v/>
      </c>
      <c r="G24" s="21" t="str">
        <f t="shared" si="2"/>
        <v/>
      </c>
      <c r="H24" s="17" t="str">
        <f t="shared" si="2"/>
        <v/>
      </c>
      <c r="J24" s="12"/>
      <c r="K24" s="45" t="s">
        <v>9</v>
      </c>
      <c r="L24" s="46" t="s">
        <v>26</v>
      </c>
      <c r="M24" s="12"/>
      <c r="O24" s="21" t="str">
        <f t="shared" si="3"/>
        <v/>
      </c>
      <c r="P24" s="21" t="str">
        <f t="shared" si="3"/>
        <v/>
      </c>
      <c r="Q24" s="21" t="str">
        <f t="shared" si="3"/>
        <v/>
      </c>
      <c r="R24" s="21" t="str">
        <f t="shared" si="3"/>
        <v/>
      </c>
      <c r="S24" s="21" t="str">
        <f t="shared" si="3"/>
        <v/>
      </c>
      <c r="T24" s="17" t="str">
        <f t="shared" si="3"/>
        <v/>
      </c>
      <c r="U24" s="17" t="str">
        <f t="shared" si="3"/>
        <v/>
      </c>
      <c r="V24" s="11"/>
      <c r="X24" s="135"/>
    </row>
    <row r="25" spans="2:24" s="10" customFormat="1" ht="12" x14ac:dyDescent="0.2">
      <c r="B25" s="12"/>
      <c r="C25" s="12"/>
      <c r="D25" s="12"/>
      <c r="E25" s="12"/>
      <c r="F25" s="12"/>
      <c r="G25" s="12"/>
      <c r="H25" s="12"/>
      <c r="J25" s="13"/>
      <c r="K25" s="49" t="s">
        <v>80</v>
      </c>
      <c r="L25" s="70" t="s">
        <v>81</v>
      </c>
      <c r="M25" s="13"/>
      <c r="O25" s="12"/>
      <c r="P25" s="12"/>
      <c r="Q25" s="12"/>
      <c r="R25" s="12"/>
      <c r="S25" s="12"/>
      <c r="T25" s="12"/>
      <c r="U25" s="12"/>
      <c r="V25" s="11"/>
      <c r="X25" s="135"/>
    </row>
    <row r="26" spans="2:24" s="10" customFormat="1" ht="15" x14ac:dyDescent="0.2">
      <c r="B26" s="127">
        <f>EDATE(B17,1)</f>
        <v>43344</v>
      </c>
      <c r="C26" s="128"/>
      <c r="D26" s="128"/>
      <c r="E26" s="128"/>
      <c r="F26" s="128"/>
      <c r="G26" s="128"/>
      <c r="H26" s="129"/>
      <c r="I26" s="12"/>
      <c r="J26" s="12"/>
      <c r="K26" s="47" t="s">
        <v>10</v>
      </c>
      <c r="L26" s="70" t="s">
        <v>27</v>
      </c>
      <c r="M26" s="12"/>
      <c r="N26" s="11"/>
      <c r="O26" s="127">
        <f>EDATE(O17,1)</f>
        <v>43525</v>
      </c>
      <c r="P26" s="128"/>
      <c r="Q26" s="128"/>
      <c r="R26" s="128"/>
      <c r="S26" s="128"/>
      <c r="T26" s="128"/>
      <c r="U26" s="129"/>
      <c r="V26" s="11"/>
    </row>
    <row r="27" spans="2:24" s="10" customFormat="1" ht="12" customHeight="1" x14ac:dyDescent="0.2">
      <c r="B27" s="56" t="str">
        <f>INDEX({"Su";"M";"Tu";"W";"Th";"F";"Sa"},1+MOD($Q$3+1-2,7))</f>
        <v>Su</v>
      </c>
      <c r="C27" s="57" t="str">
        <f>INDEX({"Su";"M";"Tu";"W";"Th";"F";"Sa"},1+MOD($Q$3+2-2,7))</f>
        <v>M</v>
      </c>
      <c r="D27" s="57" t="str">
        <f>INDEX({"Su";"M";"Tu";"W";"Th";"F";"Sa"},1+MOD($Q$3+3-2,7))</f>
        <v>Tu</v>
      </c>
      <c r="E27" s="57" t="str">
        <f>INDEX({"Su";"M";"Tu";"W";"Th";"F";"Sa"},1+MOD($Q$3+4-2,7))</f>
        <v>W</v>
      </c>
      <c r="F27" s="57" t="str">
        <f>INDEX({"Su";"M";"Tu";"W";"Th";"F";"Sa"},1+MOD($Q$3+5-2,7))</f>
        <v>Th</v>
      </c>
      <c r="G27" s="57" t="str">
        <f>INDEX({"Su";"M";"Tu";"W";"Th";"F";"Sa"},1+MOD($Q$3+6-2,7))</f>
        <v>F</v>
      </c>
      <c r="H27" s="58" t="str">
        <f>INDEX({"Su";"M";"Tu";"W";"Th";"F";"Sa"},1+MOD($Q$3+7-2,7))</f>
        <v>Sa</v>
      </c>
      <c r="J27" s="13"/>
      <c r="K27" s="55" t="s">
        <v>61</v>
      </c>
      <c r="L27" s="55" t="s">
        <v>77</v>
      </c>
      <c r="M27" s="13"/>
      <c r="O27" s="56" t="str">
        <f>INDEX({"Su";"M";"Tu";"W";"Th";"F";"Sa"},1+MOD($Q$3+1-2,7))</f>
        <v>Su</v>
      </c>
      <c r="P27" s="57" t="str">
        <f>INDEX({"Su";"M";"Tu";"W";"Th";"F";"Sa"},1+MOD($Q$3+2-2,7))</f>
        <v>M</v>
      </c>
      <c r="Q27" s="57" t="str">
        <f>INDEX({"Su";"M";"Tu";"W";"Th";"F";"Sa"},1+MOD($Q$3+3-2,7))</f>
        <v>Tu</v>
      </c>
      <c r="R27" s="57" t="str">
        <f>INDEX({"Su";"M";"Tu";"W";"Th";"F";"Sa"},1+MOD($Q$3+4-2,7))</f>
        <v>W</v>
      </c>
      <c r="S27" s="57" t="str">
        <f>INDEX({"Su";"M";"Tu";"W";"Th";"F";"Sa"},1+MOD($Q$3+5-2,7))</f>
        <v>Th</v>
      </c>
      <c r="T27" s="57" t="str">
        <f>INDEX({"Su";"M";"Tu";"W";"Th";"F";"Sa"},1+MOD($Q$3+6-2,7))</f>
        <v>F</v>
      </c>
      <c r="U27" s="58" t="str">
        <f>INDEX({"Su";"M";"Tu";"W";"Th";"F";"Sa"},1+MOD($Q$3+7-2,7))</f>
        <v>Sa</v>
      </c>
      <c r="V27" s="11"/>
    </row>
    <row r="28" spans="2:24" s="11" customFormat="1" hidden="1" thickBot="1" x14ac:dyDescent="0.25">
      <c r="B28" s="20" t="str">
        <f t="shared" ref="B28:H28" si="4">IF(MONTH($B$26)&lt;&gt;MONTH($B$26-(WEEKDAY($B$26,1)-($Q$3-1))-IF((WEEKDAY($B$26,1)-($Q$3-1))&lt;=0,7,0)+(ROW(B28)-ROW($B$28))*7+(COLUMN(B28)-COLUMN($B$28)+1)),"",$B$26-(WEEKDAY($B$26,1)-($Q$3-1))-IF((WEEKDAY($B$26,1)-($Q$3-1))&lt;=0,7,0)+(ROW(B28)-ROW($B$28))*7+(COLUMN(B28)-COLUMN($B$28)+1))</f>
        <v/>
      </c>
      <c r="C28" s="20" t="str">
        <f t="shared" si="4"/>
        <v/>
      </c>
      <c r="D28" s="20" t="str">
        <f t="shared" si="4"/>
        <v/>
      </c>
      <c r="E28" s="23" t="str">
        <f t="shared" si="4"/>
        <v/>
      </c>
      <c r="F28" s="32" t="str">
        <f t="shared" si="4"/>
        <v/>
      </c>
      <c r="G28" s="32" t="str">
        <f t="shared" si="4"/>
        <v/>
      </c>
      <c r="H28" s="67">
        <f t="shared" si="4"/>
        <v>43344</v>
      </c>
      <c r="J28" s="13"/>
      <c r="K28" s="55"/>
      <c r="L28" s="55"/>
      <c r="M28" s="13"/>
      <c r="O28" s="20" t="str">
        <f t="shared" ref="O28:U28" si="5">IF(MONTH($O$26)&lt;&gt;MONTH($O$26-(WEEKDAY($O$26,1)-($Q$3-1))-IF((WEEKDAY($O$26,1)-($Q$3-1))&lt;=0,7,0)+(ROW(O28)-ROW($O$28))*7+(COLUMN(O28)-COLUMN($O$28)+1)),"",$O$26-(WEEKDAY($O$26,1)-($Q$3-1))-IF((WEEKDAY($O$26,1)-($Q$3-1))&lt;=0,7,0)+(ROW(O28)-ROW($O$28))*7+(COLUMN(O28)-COLUMN($O$28)+1))</f>
        <v/>
      </c>
      <c r="P28" s="20" t="str">
        <f t="shared" si="5"/>
        <v/>
      </c>
      <c r="Q28" s="20" t="str">
        <f t="shared" si="5"/>
        <v/>
      </c>
      <c r="R28" s="20" t="str">
        <f t="shared" si="5"/>
        <v/>
      </c>
      <c r="S28" s="23" t="str">
        <f t="shared" si="5"/>
        <v/>
      </c>
      <c r="T28" s="27">
        <f t="shared" si="5"/>
        <v>43525</v>
      </c>
      <c r="U28" s="67">
        <f t="shared" si="5"/>
        <v>43526</v>
      </c>
    </row>
    <row r="29" spans="2:24" s="11" customFormat="1" ht="12" x14ac:dyDescent="0.2">
      <c r="B29" s="120">
        <v>2</v>
      </c>
      <c r="C29" s="65">
        <v>3</v>
      </c>
      <c r="D29" s="65">
        <v>4</v>
      </c>
      <c r="E29" s="65">
        <v>5</v>
      </c>
      <c r="F29" s="65">
        <v>6</v>
      </c>
      <c r="G29" s="65">
        <v>7</v>
      </c>
      <c r="H29" s="65">
        <v>8</v>
      </c>
      <c r="J29" s="13"/>
      <c r="K29" s="55"/>
      <c r="L29" s="55"/>
      <c r="M29" s="13"/>
      <c r="O29" s="98"/>
      <c r="P29" s="66"/>
      <c r="Q29" s="66"/>
      <c r="R29" s="66"/>
      <c r="S29" s="66"/>
      <c r="T29" s="66">
        <v>43497</v>
      </c>
      <c r="U29" s="98">
        <v>43498</v>
      </c>
    </row>
    <row r="30" spans="2:24" s="10" customFormat="1" thickBot="1" x14ac:dyDescent="0.25">
      <c r="B30" s="118">
        <f t="shared" ref="B30:H34" si="6">IF(MONTH($B$26)&lt;&gt;MONTH($B$26-(WEEKDAY($B$26,1)-($Q$3-1))-IF((WEEKDAY($B$26,1)-($Q$3-1))&lt;=0,7,0)+(ROW(B30)-ROW($B$28))*7+(COLUMN(B30)-COLUMN($B$28)+1)),"",$B$26-(WEEKDAY($B$26,1)-($Q$3-1))-IF((WEEKDAY($B$26,1)-($Q$3-1))&lt;=0,7,0)+(ROW(B30)-ROW($B$28))*7+(COLUMN(B30)-COLUMN($B$28)+1))</f>
        <v>43352</v>
      </c>
      <c r="C30" s="119">
        <f t="shared" si="6"/>
        <v>43353</v>
      </c>
      <c r="D30" s="93">
        <f t="shared" si="6"/>
        <v>43354</v>
      </c>
      <c r="E30" s="90">
        <f t="shared" si="6"/>
        <v>43355</v>
      </c>
      <c r="F30" s="90">
        <f t="shared" si="6"/>
        <v>43356</v>
      </c>
      <c r="G30" s="90">
        <f t="shared" si="6"/>
        <v>43357</v>
      </c>
      <c r="H30" s="105">
        <f t="shared" si="6"/>
        <v>43358</v>
      </c>
      <c r="J30" s="13"/>
      <c r="K30" s="122" t="s">
        <v>52</v>
      </c>
      <c r="L30" s="122"/>
      <c r="M30" s="13"/>
      <c r="O30" s="98">
        <v>43527</v>
      </c>
      <c r="P30" s="66">
        <v>43528</v>
      </c>
      <c r="Q30" s="66">
        <v>43529</v>
      </c>
      <c r="R30" s="66">
        <v>43530</v>
      </c>
      <c r="S30" s="66">
        <v>43531</v>
      </c>
      <c r="T30" s="66">
        <v>43532</v>
      </c>
      <c r="U30" s="98">
        <v>43533</v>
      </c>
      <c r="V30" s="11"/>
    </row>
    <row r="31" spans="2:24" s="10" customFormat="1" thickBot="1" x14ac:dyDescent="0.25">
      <c r="B31" s="98">
        <f t="shared" si="6"/>
        <v>43359</v>
      </c>
      <c r="C31" s="90">
        <f t="shared" si="6"/>
        <v>43360</v>
      </c>
      <c r="D31" s="65">
        <f t="shared" si="6"/>
        <v>43361</v>
      </c>
      <c r="E31" s="66">
        <f t="shared" si="6"/>
        <v>43362</v>
      </c>
      <c r="F31" s="65">
        <f t="shared" si="6"/>
        <v>43363</v>
      </c>
      <c r="G31" s="65">
        <f t="shared" si="6"/>
        <v>43364</v>
      </c>
      <c r="H31" s="98">
        <f t="shared" si="6"/>
        <v>43365</v>
      </c>
      <c r="J31" s="13"/>
      <c r="K31" s="49" t="s">
        <v>14</v>
      </c>
      <c r="L31" s="50" t="s">
        <v>28</v>
      </c>
      <c r="M31" s="13"/>
      <c r="O31" s="100">
        <v>43534</v>
      </c>
      <c r="P31" s="110">
        <v>43535</v>
      </c>
      <c r="Q31" s="112">
        <v>43536</v>
      </c>
      <c r="R31" s="112">
        <v>43537</v>
      </c>
      <c r="S31" s="112">
        <v>43538</v>
      </c>
      <c r="T31" s="111">
        <v>43539</v>
      </c>
      <c r="U31" s="99">
        <v>43540</v>
      </c>
      <c r="V31" s="11"/>
    </row>
    <row r="32" spans="2:24" s="10" customFormat="1" thickBot="1" x14ac:dyDescent="0.25">
      <c r="B32" s="98">
        <f t="shared" si="6"/>
        <v>43366</v>
      </c>
      <c r="C32" s="65">
        <f t="shared" si="6"/>
        <v>43367</v>
      </c>
      <c r="D32" s="84">
        <f t="shared" si="6"/>
        <v>43368</v>
      </c>
      <c r="E32" s="109">
        <f t="shared" si="6"/>
        <v>43369</v>
      </c>
      <c r="F32" s="86">
        <f t="shared" si="6"/>
        <v>43370</v>
      </c>
      <c r="G32" s="66">
        <f t="shared" si="6"/>
        <v>43371</v>
      </c>
      <c r="H32" s="98">
        <f t="shared" si="6"/>
        <v>43372</v>
      </c>
      <c r="J32" s="13"/>
      <c r="K32" s="43" t="s">
        <v>22</v>
      </c>
      <c r="L32" s="39" t="s">
        <v>88</v>
      </c>
      <c r="M32" s="13"/>
      <c r="O32" s="98">
        <v>43541</v>
      </c>
      <c r="P32" s="90">
        <v>43542</v>
      </c>
      <c r="Q32" s="90">
        <v>43543</v>
      </c>
      <c r="R32" s="90">
        <v>43544</v>
      </c>
      <c r="S32" s="90">
        <v>43545</v>
      </c>
      <c r="T32" s="90">
        <v>43546</v>
      </c>
      <c r="U32" s="98">
        <v>43547</v>
      </c>
      <c r="V32" s="11"/>
    </row>
    <row r="33" spans="2:22" s="10" customFormat="1" ht="12.75" customHeight="1" thickBot="1" x14ac:dyDescent="0.25">
      <c r="B33" s="98">
        <f t="shared" si="6"/>
        <v>43373</v>
      </c>
      <c r="C33" s="65" t="str">
        <f t="shared" si="6"/>
        <v/>
      </c>
      <c r="D33" s="65" t="str">
        <f t="shared" si="6"/>
        <v/>
      </c>
      <c r="E33" s="90" t="str">
        <f t="shared" si="6"/>
        <v/>
      </c>
      <c r="F33" s="84" t="str">
        <f t="shared" si="6"/>
        <v/>
      </c>
      <c r="G33" s="89" t="str">
        <f t="shared" si="6"/>
        <v/>
      </c>
      <c r="H33" s="99" t="str">
        <f t="shared" si="6"/>
        <v/>
      </c>
      <c r="J33" s="13"/>
      <c r="K33" s="45" t="s">
        <v>83</v>
      </c>
      <c r="L33" s="39" t="s">
        <v>29</v>
      </c>
      <c r="M33" s="13"/>
      <c r="O33" s="115">
        <v>43548</v>
      </c>
      <c r="P33" s="65">
        <v>43549</v>
      </c>
      <c r="Q33" s="65">
        <v>43550</v>
      </c>
      <c r="R33" s="65">
        <v>43551</v>
      </c>
      <c r="S33" s="65">
        <v>43552</v>
      </c>
      <c r="T33" s="65">
        <v>43553</v>
      </c>
      <c r="U33" s="98">
        <v>43554</v>
      </c>
      <c r="V33" s="11"/>
    </row>
    <row r="34" spans="2:22" s="10" customFormat="1" ht="12" x14ac:dyDescent="0.2">
      <c r="B34" s="98" t="str">
        <f t="shared" si="6"/>
        <v/>
      </c>
      <c r="C34" s="22" t="str">
        <f t="shared" si="6"/>
        <v/>
      </c>
      <c r="D34" s="21" t="str">
        <f t="shared" si="6"/>
        <v/>
      </c>
      <c r="E34" s="21" t="str">
        <f t="shared" si="6"/>
        <v/>
      </c>
      <c r="F34" s="21" t="str">
        <f t="shared" si="6"/>
        <v/>
      </c>
      <c r="G34" s="21" t="str">
        <f t="shared" si="6"/>
        <v/>
      </c>
      <c r="H34" s="21" t="str">
        <f t="shared" si="6"/>
        <v/>
      </c>
      <c r="J34" s="13"/>
      <c r="K34" s="123" t="s">
        <v>53</v>
      </c>
      <c r="L34" s="123"/>
      <c r="M34" s="13"/>
      <c r="O34" s="115">
        <v>43555</v>
      </c>
      <c r="P34" s="22" t="str">
        <f t="shared" ref="P34:U34" si="7">IF(MONTH($O$26)&lt;&gt;MONTH($O$26-(WEEKDAY($O$26,1)-($Q$3-1))-IF((WEEKDAY($O$26,1)-($Q$3-1))&lt;=0,7,0)+(ROW(P34)-ROW($O$28))*7+(COLUMN(P34)-COLUMN($O$28)+1)),"",$O$26-(WEEKDAY($O$26,1)-($Q$3-1))-IF((WEEKDAY($O$26,1)-($Q$3-1))&lt;=0,7,0)+(ROW(P34)-ROW($O$28))*7+(COLUMN(P34)-COLUMN($O$28)+1))</f>
        <v/>
      </c>
      <c r="Q34" s="21" t="str">
        <f t="shared" si="7"/>
        <v/>
      </c>
      <c r="R34" s="21" t="str">
        <f t="shared" si="7"/>
        <v/>
      </c>
      <c r="S34" s="21" t="str">
        <f t="shared" si="7"/>
        <v/>
      </c>
      <c r="T34" s="21" t="str">
        <f t="shared" si="7"/>
        <v/>
      </c>
      <c r="U34" s="21" t="str">
        <f t="shared" si="7"/>
        <v/>
      </c>
      <c r="V34" s="11"/>
    </row>
    <row r="35" spans="2:22" s="10" customFormat="1" ht="12" x14ac:dyDescent="0.2">
      <c r="B35" s="12"/>
      <c r="C35" s="12"/>
      <c r="D35" s="12"/>
      <c r="E35" s="12"/>
      <c r="F35" s="12"/>
      <c r="G35" s="12"/>
      <c r="H35" s="12"/>
      <c r="J35" s="12"/>
      <c r="K35" s="73" t="s">
        <v>62</v>
      </c>
      <c r="L35" s="63" t="s">
        <v>82</v>
      </c>
      <c r="M35" s="12"/>
      <c r="O35" s="12"/>
      <c r="P35" s="12"/>
      <c r="Q35" s="12"/>
      <c r="R35" s="12"/>
      <c r="S35" s="12"/>
      <c r="T35" s="12"/>
      <c r="U35" s="12"/>
      <c r="V35" s="11"/>
    </row>
    <row r="36" spans="2:22" s="10" customFormat="1" ht="15" x14ac:dyDescent="0.2">
      <c r="B36" s="127">
        <f>EDATE(B26,1)</f>
        <v>43374</v>
      </c>
      <c r="C36" s="128"/>
      <c r="D36" s="128"/>
      <c r="E36" s="128"/>
      <c r="F36" s="128"/>
      <c r="G36" s="128"/>
      <c r="H36" s="129"/>
      <c r="J36" s="14"/>
      <c r="K36" s="71" t="s">
        <v>10</v>
      </c>
      <c r="L36" s="39" t="s">
        <v>30</v>
      </c>
      <c r="M36" s="14"/>
      <c r="O36" s="127">
        <f>EDATE(O26,1)</f>
        <v>43556</v>
      </c>
      <c r="P36" s="128"/>
      <c r="Q36" s="128"/>
      <c r="R36" s="128"/>
      <c r="S36" s="128"/>
      <c r="T36" s="128"/>
      <c r="U36" s="129"/>
      <c r="V36" s="11"/>
    </row>
    <row r="37" spans="2:22" s="10" customFormat="1" ht="13.5" thickBot="1" x14ac:dyDescent="0.25">
      <c r="B37" s="56" t="str">
        <f>INDEX({"Su";"M";"Tu";"W";"Th";"F";"Sa"},1+MOD($Q$3+1-2,7))</f>
        <v>Su</v>
      </c>
      <c r="C37" s="57" t="str">
        <f>INDEX({"Su";"M";"Tu";"W";"Th";"F";"Sa"},1+MOD($Q$3+2-2,7))</f>
        <v>M</v>
      </c>
      <c r="D37" s="57" t="str">
        <f>INDEX({"Su";"M";"Tu";"W";"Th";"F";"Sa"},1+MOD($Q$3+3-2,7))</f>
        <v>Tu</v>
      </c>
      <c r="E37" s="57" t="str">
        <f>INDEX({"Su";"M";"Tu";"W";"Th";"F";"Sa"},1+MOD($Q$3+4-2,7))</f>
        <v>W</v>
      </c>
      <c r="F37" s="57" t="str">
        <f>INDEX({"Su";"M";"Tu";"W";"Th";"F";"Sa"},1+MOD($Q$3+5-2,7))</f>
        <v>Th</v>
      </c>
      <c r="G37" s="57" t="str">
        <f>INDEX({"Su";"M";"Tu";"W";"Th";"F";"Sa"},1+MOD($Q$3+6-2,7))</f>
        <v>F</v>
      </c>
      <c r="H37" s="58" t="str">
        <f>INDEX({"Su";"M";"Tu";"W";"Th";"F";"Sa"},1+MOD($Q$3+7-2,7))</f>
        <v>Sa</v>
      </c>
      <c r="I37" s="12"/>
      <c r="J37" s="14"/>
      <c r="K37" s="72" t="s">
        <v>11</v>
      </c>
      <c r="L37" s="48" t="s">
        <v>31</v>
      </c>
      <c r="M37" s="14"/>
      <c r="N37" s="11"/>
      <c r="O37" s="56" t="str">
        <f>INDEX({"Su";"M";"Tu";"W";"Th";"F";"Sa"},1+MOD($Q$3+1-2,7))</f>
        <v>Su</v>
      </c>
      <c r="P37" s="57" t="str">
        <f>INDEX({"Su";"M";"Tu";"W";"Th";"F";"Sa"},1+MOD($Q$3+2-2,7))</f>
        <v>M</v>
      </c>
      <c r="Q37" s="57" t="str">
        <f>INDEX({"Su";"M";"Tu";"W";"Th";"F";"Sa"},1+MOD($Q$3+3-2,7))</f>
        <v>Tu</v>
      </c>
      <c r="R37" s="57" t="str">
        <f>INDEX({"Su";"M";"Tu";"W";"Th";"F";"Sa"},1+MOD($Q$3+4-2,7))</f>
        <v>W</v>
      </c>
      <c r="S37" s="57" t="str">
        <f>INDEX({"Su";"M";"Tu";"W";"Th";"F";"Sa"},1+MOD($Q$3+5-2,7))</f>
        <v>Th</v>
      </c>
      <c r="T37" s="57" t="str">
        <f>INDEX({"Su";"M";"Tu";"W";"Th";"F";"Sa"},1+MOD($Q$3+6-2,7))</f>
        <v>F</v>
      </c>
      <c r="U37" s="58" t="str">
        <f>INDEX({"Su";"M";"Tu";"W";"Th";"F";"Sa"},1+MOD($Q$3+7-2,7))</f>
        <v>Sa</v>
      </c>
      <c r="V37" s="11"/>
    </row>
    <row r="38" spans="2:22" ht="13.5" thickBot="1" x14ac:dyDescent="0.25">
      <c r="B38" s="23" t="str">
        <f t="shared" ref="B38:H43" si="8">IF(MONTH($B$36)&lt;&gt;MONTH($B$36-(WEEKDAY($B$36,1)-($Q$3-1))-IF((WEEKDAY($B$36,1)-($Q$3-1))&lt;=0,7,0)+(ROW(B38)-ROW($B$38))*7+(COLUMN(B38)-COLUMN($B$38)+1)),"",$B$36-(WEEKDAY($B$36,1)-($Q$3-1))-IF((WEEKDAY($B$36,1)-($Q$3-1))&lt;=0,7,0)+(ROW(B38)-ROW($B$38))*7+(COLUMN(B38)-COLUMN($B$38)+1))</f>
        <v/>
      </c>
      <c r="C38" s="65">
        <f t="shared" si="8"/>
        <v>43374</v>
      </c>
      <c r="D38" s="65">
        <f t="shared" si="8"/>
        <v>43375</v>
      </c>
      <c r="E38" s="65">
        <f t="shared" si="8"/>
        <v>43376</v>
      </c>
      <c r="F38" s="65">
        <f t="shared" si="8"/>
        <v>43377</v>
      </c>
      <c r="G38" s="65">
        <f t="shared" si="8"/>
        <v>43378</v>
      </c>
      <c r="H38" s="98">
        <f t="shared" si="8"/>
        <v>43379</v>
      </c>
      <c r="J38" s="14"/>
      <c r="K38" s="116" t="s">
        <v>32</v>
      </c>
      <c r="L38" s="39" t="s">
        <v>34</v>
      </c>
      <c r="M38" s="14"/>
      <c r="O38" s="23" t="str">
        <f t="shared" ref="O38:U43" si="9">IF(MONTH($O$36)&lt;&gt;MONTH($O$36-(WEEKDAY($O$36,1)-($Q$3-1))-IF((WEEKDAY($O$36,1)-($Q$3-1))&lt;=0,7,0)+(ROW(O38)-ROW($O$38))*7+(COLUMN(O38)-COLUMN($O$38)+1)),"",$O$36-(WEEKDAY($O$36,1)-($Q$3-1))-IF((WEEKDAY($O$36,1)-($Q$3-1))&lt;=0,7,0)+(ROW(O38)-ROW($O$38))*7+(COLUMN(O38)-COLUMN($O$38)+1))</f>
        <v/>
      </c>
      <c r="P38" s="66">
        <f t="shared" si="9"/>
        <v>43556</v>
      </c>
      <c r="Q38" s="66">
        <f t="shared" si="9"/>
        <v>43557</v>
      </c>
      <c r="R38" s="66">
        <f t="shared" si="9"/>
        <v>43558</v>
      </c>
      <c r="S38" s="85">
        <f t="shared" si="9"/>
        <v>43559</v>
      </c>
      <c r="T38" s="89">
        <f t="shared" si="9"/>
        <v>43560</v>
      </c>
      <c r="U38" s="92">
        <f t="shared" si="9"/>
        <v>43561</v>
      </c>
    </row>
    <row r="39" spans="2:22" ht="13.5" thickBot="1" x14ac:dyDescent="0.25">
      <c r="B39" s="98">
        <f t="shared" si="8"/>
        <v>43380</v>
      </c>
      <c r="C39" s="68">
        <f t="shared" si="8"/>
        <v>43381</v>
      </c>
      <c r="D39" s="68">
        <f t="shared" si="8"/>
        <v>43382</v>
      </c>
      <c r="E39" s="68">
        <f t="shared" si="8"/>
        <v>43383</v>
      </c>
      <c r="F39" s="68">
        <f t="shared" si="8"/>
        <v>43384</v>
      </c>
      <c r="G39" s="68">
        <f t="shared" si="8"/>
        <v>43385</v>
      </c>
      <c r="H39" s="98">
        <f t="shared" si="8"/>
        <v>43386</v>
      </c>
      <c r="J39" s="14"/>
      <c r="K39" s="96" t="s">
        <v>33</v>
      </c>
      <c r="L39" s="75" t="s">
        <v>35</v>
      </c>
      <c r="M39" s="14"/>
      <c r="O39" s="98">
        <f t="shared" si="9"/>
        <v>43562</v>
      </c>
      <c r="P39" s="65">
        <f t="shared" si="9"/>
        <v>43563</v>
      </c>
      <c r="Q39" s="65">
        <f t="shared" si="9"/>
        <v>43564</v>
      </c>
      <c r="R39" s="65">
        <f t="shared" si="9"/>
        <v>43565</v>
      </c>
      <c r="S39" s="65">
        <f t="shared" si="9"/>
        <v>43566</v>
      </c>
      <c r="T39" s="88">
        <f t="shared" si="9"/>
        <v>43567</v>
      </c>
      <c r="U39" s="98">
        <f t="shared" si="9"/>
        <v>43568</v>
      </c>
    </row>
    <row r="40" spans="2:22" ht="13.5" thickBot="1" x14ac:dyDescent="0.25">
      <c r="B40" s="100">
        <f t="shared" si="8"/>
        <v>43387</v>
      </c>
      <c r="C40" s="89">
        <f t="shared" si="8"/>
        <v>43388</v>
      </c>
      <c r="D40" s="95">
        <f t="shared" si="8"/>
        <v>43389</v>
      </c>
      <c r="E40" s="95">
        <f t="shared" si="8"/>
        <v>43390</v>
      </c>
      <c r="F40" s="95">
        <f t="shared" si="8"/>
        <v>43391</v>
      </c>
      <c r="G40" s="95">
        <f t="shared" si="8"/>
        <v>43392</v>
      </c>
      <c r="H40" s="99">
        <f t="shared" si="8"/>
        <v>43393</v>
      </c>
      <c r="J40" s="14"/>
      <c r="K40" s="124" t="s">
        <v>54</v>
      </c>
      <c r="L40" s="124"/>
      <c r="M40" s="14"/>
      <c r="O40" s="98">
        <f t="shared" si="9"/>
        <v>43569</v>
      </c>
      <c r="P40" s="66">
        <f t="shared" si="9"/>
        <v>43570</v>
      </c>
      <c r="Q40" s="65">
        <f t="shared" si="9"/>
        <v>43571</v>
      </c>
      <c r="R40" s="65">
        <f t="shared" si="9"/>
        <v>43572</v>
      </c>
      <c r="S40" s="84">
        <f t="shared" si="9"/>
        <v>43573</v>
      </c>
      <c r="T40" s="109">
        <f t="shared" si="9"/>
        <v>43574</v>
      </c>
      <c r="U40" s="99">
        <f t="shared" si="9"/>
        <v>43575</v>
      </c>
    </row>
    <row r="41" spans="2:22" ht="13.5" thickBot="1" x14ac:dyDescent="0.25">
      <c r="B41" s="98">
        <f t="shared" si="8"/>
        <v>43394</v>
      </c>
      <c r="C41" s="90">
        <f t="shared" si="8"/>
        <v>43395</v>
      </c>
      <c r="D41" s="94">
        <f t="shared" si="8"/>
        <v>43396</v>
      </c>
      <c r="E41" s="89">
        <f t="shared" si="8"/>
        <v>43397</v>
      </c>
      <c r="F41" s="93">
        <f t="shared" si="8"/>
        <v>43398</v>
      </c>
      <c r="G41" s="90">
        <f t="shared" si="8"/>
        <v>43399</v>
      </c>
      <c r="H41" s="98">
        <f t="shared" si="8"/>
        <v>43400</v>
      </c>
      <c r="J41" s="14"/>
      <c r="K41" s="76" t="s">
        <v>72</v>
      </c>
      <c r="L41" s="63" t="s">
        <v>73</v>
      </c>
      <c r="M41" s="14"/>
      <c r="O41" s="100">
        <f t="shared" si="9"/>
        <v>43576</v>
      </c>
      <c r="P41" s="109">
        <f t="shared" si="9"/>
        <v>43577</v>
      </c>
      <c r="Q41" s="86">
        <f t="shared" si="9"/>
        <v>43578</v>
      </c>
      <c r="R41" s="65">
        <f t="shared" si="9"/>
        <v>43579</v>
      </c>
      <c r="S41" s="65">
        <f t="shared" si="9"/>
        <v>43580</v>
      </c>
      <c r="T41" s="90">
        <f t="shared" si="9"/>
        <v>43581</v>
      </c>
      <c r="U41" s="98">
        <f t="shared" si="9"/>
        <v>43582</v>
      </c>
    </row>
    <row r="42" spans="2:22" x14ac:dyDescent="0.2">
      <c r="B42" s="98">
        <f t="shared" si="8"/>
        <v>43401</v>
      </c>
      <c r="C42" s="65">
        <f t="shared" si="8"/>
        <v>43402</v>
      </c>
      <c r="D42" s="65">
        <f t="shared" si="8"/>
        <v>43403</v>
      </c>
      <c r="E42" s="90">
        <f t="shared" si="8"/>
        <v>43404</v>
      </c>
      <c r="F42" s="22" t="str">
        <f t="shared" si="8"/>
        <v/>
      </c>
      <c r="G42" s="21" t="str">
        <f t="shared" si="8"/>
        <v/>
      </c>
      <c r="H42" s="21" t="str">
        <f t="shared" si="8"/>
        <v/>
      </c>
      <c r="J42" s="14"/>
      <c r="K42" s="74" t="s">
        <v>13</v>
      </c>
      <c r="L42" s="39" t="s">
        <v>71</v>
      </c>
      <c r="M42" s="14"/>
      <c r="O42" s="98">
        <f t="shared" si="9"/>
        <v>43583</v>
      </c>
      <c r="P42" s="90">
        <f t="shared" si="9"/>
        <v>43584</v>
      </c>
      <c r="Q42" s="65">
        <f t="shared" si="9"/>
        <v>43585</v>
      </c>
      <c r="R42" s="22" t="str">
        <f t="shared" si="9"/>
        <v/>
      </c>
      <c r="S42" s="21" t="str">
        <f t="shared" si="9"/>
        <v/>
      </c>
      <c r="T42" s="21" t="str">
        <f t="shared" si="9"/>
        <v/>
      </c>
      <c r="U42" s="21" t="str">
        <f t="shared" si="9"/>
        <v/>
      </c>
    </row>
    <row r="43" spans="2:22" x14ac:dyDescent="0.2">
      <c r="B43" s="21" t="str">
        <f t="shared" si="8"/>
        <v/>
      </c>
      <c r="C43" s="21" t="str">
        <f t="shared" si="8"/>
        <v/>
      </c>
      <c r="D43" s="21" t="str">
        <f t="shared" si="8"/>
        <v/>
      </c>
      <c r="E43" s="21" t="str">
        <f t="shared" si="8"/>
        <v/>
      </c>
      <c r="F43" s="17" t="str">
        <f t="shared" si="8"/>
        <v/>
      </c>
      <c r="G43" s="17" t="str">
        <f t="shared" si="8"/>
        <v/>
      </c>
      <c r="H43" s="17" t="str">
        <f t="shared" si="8"/>
        <v/>
      </c>
      <c r="J43" s="14"/>
      <c r="K43" s="71" t="s">
        <v>21</v>
      </c>
      <c r="L43" s="39" t="s">
        <v>70</v>
      </c>
      <c r="M43" s="14"/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17" t="str">
        <f t="shared" si="9"/>
        <v/>
      </c>
      <c r="S43" s="17" t="str">
        <f t="shared" si="9"/>
        <v/>
      </c>
      <c r="T43" s="17" t="str">
        <f t="shared" si="9"/>
        <v/>
      </c>
      <c r="U43" s="17" t="str">
        <f t="shared" si="9"/>
        <v/>
      </c>
    </row>
    <row r="44" spans="2:22" x14ac:dyDescent="0.2">
      <c r="J44" s="14"/>
      <c r="K44" s="125" t="s">
        <v>55</v>
      </c>
      <c r="L44" s="126"/>
      <c r="M44" s="14"/>
    </row>
    <row r="45" spans="2:22" ht="15" x14ac:dyDescent="0.2">
      <c r="B45" s="127">
        <f>EDATE(B36,1)</f>
        <v>43405</v>
      </c>
      <c r="C45" s="128"/>
      <c r="D45" s="128"/>
      <c r="E45" s="128"/>
      <c r="F45" s="128"/>
      <c r="G45" s="128"/>
      <c r="H45" s="129"/>
      <c r="J45" s="14"/>
      <c r="K45" s="51" t="s">
        <v>36</v>
      </c>
      <c r="L45" s="52" t="s">
        <v>37</v>
      </c>
      <c r="M45" s="14"/>
      <c r="O45" s="127">
        <f>EDATE(O36,1)</f>
        <v>43586</v>
      </c>
      <c r="P45" s="128"/>
      <c r="Q45" s="128"/>
      <c r="R45" s="128"/>
      <c r="S45" s="128"/>
      <c r="T45" s="128"/>
      <c r="U45" s="129"/>
    </row>
    <row r="46" spans="2:22" ht="13.5" thickBot="1" x14ac:dyDescent="0.25">
      <c r="B46" s="56" t="str">
        <f>INDEX({"Su";"M";"Tu";"W";"Th";"F";"Sa"},1+MOD($Q$3+1-2,7))</f>
        <v>Su</v>
      </c>
      <c r="C46" s="57" t="str">
        <f>INDEX({"Su";"M";"Tu";"W";"Th";"F";"Sa"},1+MOD($Q$3+2-2,7))</f>
        <v>M</v>
      </c>
      <c r="D46" s="57" t="str">
        <f>INDEX({"Su";"M";"Tu";"W";"Th";"F";"Sa"},1+MOD($Q$3+3-2,7))</f>
        <v>Tu</v>
      </c>
      <c r="E46" s="57" t="str">
        <f>INDEX({"Su";"M";"Tu";"W";"Th";"F";"Sa"},1+MOD($Q$3+4-2,7))</f>
        <v>W</v>
      </c>
      <c r="F46" s="57" t="str">
        <f>INDEX({"Su";"M";"Tu";"W";"Th";"F";"Sa"},1+MOD($Q$3+5-2,7))</f>
        <v>Th</v>
      </c>
      <c r="G46" s="57" t="str">
        <f>INDEX({"Su";"M";"Tu";"W";"Th";"F";"Sa"},1+MOD($Q$3+6-2,7))</f>
        <v>F</v>
      </c>
      <c r="H46" s="58" t="str">
        <f>INDEX({"Su";"M";"Tu";"W";"Th";"F";"Sa"},1+MOD($Q$3+7-2,7))</f>
        <v>Sa</v>
      </c>
      <c r="J46" s="14"/>
      <c r="K46" s="53" t="s">
        <v>39</v>
      </c>
      <c r="L46" s="39" t="s">
        <v>38</v>
      </c>
      <c r="M46" s="14"/>
      <c r="O46" s="56" t="str">
        <f>INDEX({"Su";"M";"Tu";"W";"Th";"F";"Sa"},1+MOD($Q$3+1-2,7))</f>
        <v>Su</v>
      </c>
      <c r="P46" s="57" t="str">
        <f>INDEX({"Su";"M";"Tu";"W";"Th";"F";"Sa"},1+MOD($Q$3+2-2,7))</f>
        <v>M</v>
      </c>
      <c r="Q46" s="57" t="str">
        <f>INDEX({"Su";"M";"Tu";"W";"Th";"F";"Sa"},1+MOD($Q$3+3-2,7))</f>
        <v>Tu</v>
      </c>
      <c r="R46" s="57" t="str">
        <f>INDEX({"Su";"M";"Tu";"W";"Th";"F";"Sa"},1+MOD($Q$3+4-2,7))</f>
        <v>W</v>
      </c>
      <c r="S46" s="57" t="str">
        <f>INDEX({"Su";"M";"Tu";"W";"Th";"F";"Sa"},1+MOD($Q$3+5-2,7))</f>
        <v>Th</v>
      </c>
      <c r="T46" s="57" t="str">
        <f>INDEX({"Su";"M";"Tu";"W";"Th";"F";"Sa"},1+MOD($Q$3+6-2,7))</f>
        <v>F</v>
      </c>
      <c r="U46" s="58" t="str">
        <f>INDEX({"Su";"M";"Tu";"W";"Th";"F";"Sa"},1+MOD($Q$3+7-2,7))</f>
        <v>Sa</v>
      </c>
    </row>
    <row r="47" spans="2:22" ht="13.5" thickBot="1" x14ac:dyDescent="0.25">
      <c r="B47" s="20" t="str">
        <f t="shared" ref="B47:H51" si="10">IF(MONTH($B$45)&lt;&gt;MONTH($B$45-(WEEKDAY($B$45,1)-($Q$3-1))-IF((WEEKDAY($B$45,1)-($Q$3-1))&lt;=0,7,0)+(ROW(B47)-ROW($B$47))*7+(COLUMN(B47)-COLUMN($B$47)+1)),"",$B$45-(WEEKDAY($B$45,1)-($Q$3-1))-IF((WEEKDAY($B$45,1)-($Q$3-1))&lt;=0,7,0)+(ROW(B47)-ROW($B$47))*7+(COLUMN(B47)-COLUMN($B$47)+1))</f>
        <v/>
      </c>
      <c r="C47" s="20" t="str">
        <f t="shared" si="10"/>
        <v/>
      </c>
      <c r="D47" s="20" t="str">
        <f t="shared" si="10"/>
        <v/>
      </c>
      <c r="E47" s="23" t="str">
        <f t="shared" si="10"/>
        <v/>
      </c>
      <c r="F47" s="85">
        <f t="shared" si="10"/>
        <v>43405</v>
      </c>
      <c r="G47" s="89">
        <f t="shared" si="10"/>
        <v>43406</v>
      </c>
      <c r="H47" s="92">
        <f t="shared" si="10"/>
        <v>43407</v>
      </c>
      <c r="J47" s="14"/>
      <c r="K47" s="49" t="s">
        <v>15</v>
      </c>
      <c r="L47" s="39" t="s">
        <v>87</v>
      </c>
      <c r="M47" s="14"/>
      <c r="O47" s="20" t="str">
        <f t="shared" ref="O47:U51" si="11">IF(MONTH($O$45)&lt;&gt;MONTH($O$45-(WEEKDAY($O$45,1)-($Q$3-1))-IF((WEEKDAY($O$45,1)-($Q$3-1))&lt;=0,7,0)+(ROW(O47)-ROW($O$47))*7+(COLUMN(O47)-COLUMN($O$47)+1)),"",$O$45-(WEEKDAY($O$45,1)-($Q$3-1))-IF((WEEKDAY($O$45,1)-($Q$3-1))&lt;=0,7,0)+(ROW(O47)-ROW($O$47))*7+(COLUMN(O47)-COLUMN($O$47)+1))</f>
        <v/>
      </c>
      <c r="P47" s="20" t="str">
        <f t="shared" si="11"/>
        <v/>
      </c>
      <c r="Q47" s="23" t="str">
        <f t="shared" si="11"/>
        <v/>
      </c>
      <c r="R47" s="66">
        <f t="shared" si="11"/>
        <v>43586</v>
      </c>
      <c r="S47" s="85">
        <f t="shared" si="11"/>
        <v>43587</v>
      </c>
      <c r="T47" s="89">
        <f t="shared" si="11"/>
        <v>43588</v>
      </c>
      <c r="U47" s="92">
        <f t="shared" si="11"/>
        <v>43589</v>
      </c>
    </row>
    <row r="48" spans="2:22" ht="13.5" thickBot="1" x14ac:dyDescent="0.25">
      <c r="B48" s="98">
        <f t="shared" si="10"/>
        <v>43408</v>
      </c>
      <c r="C48" s="66">
        <f t="shared" si="10"/>
        <v>43409</v>
      </c>
      <c r="D48" s="65">
        <f t="shared" si="10"/>
        <v>43410</v>
      </c>
      <c r="E48" s="66">
        <f t="shared" si="10"/>
        <v>43411</v>
      </c>
      <c r="F48" s="65">
        <f t="shared" si="10"/>
        <v>43412</v>
      </c>
      <c r="G48" s="90">
        <f t="shared" si="10"/>
        <v>43413</v>
      </c>
      <c r="H48" s="98">
        <f t="shared" si="10"/>
        <v>43414</v>
      </c>
      <c r="J48" s="14"/>
      <c r="K48" s="44" t="s">
        <v>17</v>
      </c>
      <c r="L48" s="75" t="s">
        <v>40</v>
      </c>
      <c r="M48" s="14"/>
      <c r="O48" s="98">
        <f t="shared" si="11"/>
        <v>43590</v>
      </c>
      <c r="P48" s="65">
        <f t="shared" si="11"/>
        <v>43591</v>
      </c>
      <c r="Q48" s="66">
        <f t="shared" si="11"/>
        <v>43592</v>
      </c>
      <c r="R48" s="66">
        <f t="shared" si="11"/>
        <v>43593</v>
      </c>
      <c r="S48" s="66">
        <f t="shared" si="11"/>
        <v>43594</v>
      </c>
      <c r="T48" s="88">
        <f t="shared" si="11"/>
        <v>43595</v>
      </c>
      <c r="U48" s="98">
        <f t="shared" si="11"/>
        <v>43596</v>
      </c>
    </row>
    <row r="49" spans="2:21" ht="13.5" thickBot="1" x14ac:dyDescent="0.25">
      <c r="B49" s="107">
        <f t="shared" si="10"/>
        <v>43415</v>
      </c>
      <c r="C49" s="109">
        <f t="shared" si="10"/>
        <v>43416</v>
      </c>
      <c r="D49" s="108">
        <f t="shared" si="10"/>
        <v>43417</v>
      </c>
      <c r="E49" s="66">
        <f t="shared" si="10"/>
        <v>43418</v>
      </c>
      <c r="F49" s="87">
        <f t="shared" si="10"/>
        <v>43419</v>
      </c>
      <c r="G49" s="66">
        <f t="shared" si="10"/>
        <v>43420</v>
      </c>
      <c r="H49" s="98">
        <f t="shared" si="10"/>
        <v>43421</v>
      </c>
      <c r="J49" s="14"/>
      <c r="K49" s="125" t="s">
        <v>56</v>
      </c>
      <c r="L49" s="126"/>
      <c r="M49" s="14"/>
      <c r="O49" s="98">
        <f t="shared" si="11"/>
        <v>43597</v>
      </c>
      <c r="P49" s="85">
        <f t="shared" si="11"/>
        <v>43598</v>
      </c>
      <c r="Q49" s="66">
        <f t="shared" si="11"/>
        <v>43599</v>
      </c>
      <c r="R49" s="66">
        <f t="shared" si="11"/>
        <v>43600</v>
      </c>
      <c r="S49" s="66">
        <f t="shared" si="11"/>
        <v>43601</v>
      </c>
      <c r="T49" s="66">
        <f t="shared" si="11"/>
        <v>43602</v>
      </c>
      <c r="U49" s="99">
        <f t="shared" si="11"/>
        <v>43603</v>
      </c>
    </row>
    <row r="50" spans="2:21" ht="13.5" thickBot="1" x14ac:dyDescent="0.25">
      <c r="B50" s="98">
        <f t="shared" si="10"/>
        <v>43422</v>
      </c>
      <c r="C50" s="90">
        <f t="shared" si="10"/>
        <v>43423</v>
      </c>
      <c r="D50" s="84">
        <f t="shared" si="10"/>
        <v>43424</v>
      </c>
      <c r="E50" s="89">
        <f t="shared" si="10"/>
        <v>43425</v>
      </c>
      <c r="F50" s="110">
        <f t="shared" si="10"/>
        <v>43426</v>
      </c>
      <c r="G50" s="111">
        <f t="shared" si="10"/>
        <v>43427</v>
      </c>
      <c r="H50" s="102">
        <f t="shared" si="10"/>
        <v>43428</v>
      </c>
      <c r="J50" s="14"/>
      <c r="K50" s="77" t="s">
        <v>16</v>
      </c>
      <c r="L50" s="79" t="s">
        <v>41</v>
      </c>
      <c r="M50" s="14"/>
      <c r="O50" s="113">
        <f t="shared" si="11"/>
        <v>43604</v>
      </c>
      <c r="P50" s="65">
        <f t="shared" si="11"/>
        <v>43605</v>
      </c>
      <c r="Q50" s="114">
        <f t="shared" si="11"/>
        <v>43606</v>
      </c>
      <c r="R50" s="89">
        <f t="shared" si="11"/>
        <v>43607</v>
      </c>
      <c r="S50" s="89">
        <f t="shared" si="11"/>
        <v>43608</v>
      </c>
      <c r="T50" s="89">
        <f t="shared" si="11"/>
        <v>43609</v>
      </c>
      <c r="U50" s="102">
        <f t="shared" si="11"/>
        <v>43610</v>
      </c>
    </row>
    <row r="51" spans="2:21" x14ac:dyDescent="0.2">
      <c r="B51" s="101">
        <f t="shared" si="10"/>
        <v>43429</v>
      </c>
      <c r="C51" s="21">
        <f t="shared" si="10"/>
        <v>43430</v>
      </c>
      <c r="D51" s="21">
        <f t="shared" si="10"/>
        <v>43431</v>
      </c>
      <c r="E51" s="21">
        <f t="shared" si="10"/>
        <v>43432</v>
      </c>
      <c r="F51" s="21">
        <f t="shared" si="10"/>
        <v>43433</v>
      </c>
      <c r="G51" s="21">
        <f t="shared" si="10"/>
        <v>43434</v>
      </c>
      <c r="H51" s="17" t="str">
        <f t="shared" si="10"/>
        <v/>
      </c>
      <c r="J51" s="14"/>
      <c r="K51" s="40" t="s">
        <v>64</v>
      </c>
      <c r="L51" s="52" t="s">
        <v>42</v>
      </c>
      <c r="M51" s="14"/>
      <c r="O51" s="103">
        <f t="shared" si="11"/>
        <v>43611</v>
      </c>
      <c r="P51" s="101">
        <f t="shared" si="11"/>
        <v>43612</v>
      </c>
      <c r="Q51" s="101">
        <f t="shared" si="11"/>
        <v>43613</v>
      </c>
      <c r="R51" s="101">
        <f t="shared" si="11"/>
        <v>43614</v>
      </c>
      <c r="S51" s="101">
        <f t="shared" si="11"/>
        <v>43615</v>
      </c>
      <c r="T51" s="101">
        <f t="shared" si="11"/>
        <v>43616</v>
      </c>
      <c r="U51" s="17" t="str">
        <f t="shared" si="11"/>
        <v/>
      </c>
    </row>
    <row r="52" spans="2:21" ht="15" x14ac:dyDescent="0.2">
      <c r="B52" s="127">
        <f>EDATE(B45,1)</f>
        <v>43435</v>
      </c>
      <c r="C52" s="128"/>
      <c r="D52" s="128"/>
      <c r="E52" s="128"/>
      <c r="F52" s="128"/>
      <c r="G52" s="128"/>
      <c r="H52" s="129"/>
      <c r="J52" s="14"/>
      <c r="K52" s="130" t="s">
        <v>57</v>
      </c>
      <c r="L52" s="131"/>
      <c r="M52" s="14"/>
      <c r="O52" s="127">
        <f>EDATE(O45,1)</f>
        <v>43617</v>
      </c>
      <c r="P52" s="128"/>
      <c r="Q52" s="128"/>
      <c r="R52" s="128"/>
      <c r="S52" s="128"/>
      <c r="T52" s="128"/>
      <c r="U52" s="129"/>
    </row>
    <row r="53" spans="2:21" ht="13.5" customHeight="1" x14ac:dyDescent="0.2">
      <c r="B53" s="56" t="str">
        <f>INDEX({"Su";"M";"Tu";"W";"Th";"F";"Sa"},1+MOD($Q$3+1-2,7))</f>
        <v>Su</v>
      </c>
      <c r="C53" s="57" t="str">
        <f>INDEX({"Su";"M";"Tu";"W";"Th";"F";"Sa"},1+MOD($Q$3+2-2,7))</f>
        <v>M</v>
      </c>
      <c r="D53" s="57" t="str">
        <f>INDEX({"Su";"M";"Tu";"W";"Th";"F";"Sa"},1+MOD($Q$3+3-2,7))</f>
        <v>Tu</v>
      </c>
      <c r="E53" s="57" t="str">
        <f>INDEX({"Su";"M";"Tu";"W";"Th";"F";"Sa"},1+MOD($Q$3+4-2,7))</f>
        <v>W</v>
      </c>
      <c r="F53" s="57" t="str">
        <f>INDEX({"Su";"M";"Tu";"W";"Th";"F";"Sa"},1+MOD($Q$3+5-2,7))</f>
        <v>Th</v>
      </c>
      <c r="G53" s="57" t="str">
        <f>INDEX({"Su";"M";"Tu";"W";"Th";"F";"Sa"},1+MOD($Q$3+6-2,7))</f>
        <v>F</v>
      </c>
      <c r="H53" s="58" t="str">
        <f>INDEX({"Su";"M";"Tu";"W";"Th";"F";"Sa"},1+MOD($Q$3+7-2,7))</f>
        <v>Sa</v>
      </c>
      <c r="J53" s="14"/>
      <c r="K53" s="77" t="s">
        <v>20</v>
      </c>
      <c r="L53" s="79" t="s">
        <v>43</v>
      </c>
      <c r="M53" s="14"/>
      <c r="O53" s="56" t="str">
        <f>INDEX({"Su";"M";"Tu";"W";"Th";"F";"Sa"},1+MOD($Q$3+1-2,7))</f>
        <v>Su</v>
      </c>
      <c r="P53" s="57" t="str">
        <f>INDEX({"Su";"M";"Tu";"W";"Th";"F";"Sa"},1+MOD($Q$3+2-2,7))</f>
        <v>M</v>
      </c>
      <c r="Q53" s="57" t="str">
        <f>INDEX({"Su";"M";"Tu";"W";"Th";"F";"Sa"},1+MOD($Q$3+3-2,7))</f>
        <v>Tu</v>
      </c>
      <c r="R53" s="57" t="str">
        <f>INDEX({"Su";"M";"Tu";"W";"Th";"F";"Sa"},1+MOD($Q$3+4-2,7))</f>
        <v>W</v>
      </c>
      <c r="S53" s="57" t="str">
        <f>INDEX({"Su";"M";"Tu";"W";"Th";"F";"Sa"},1+MOD($Q$3+5-2,7))</f>
        <v>Th</v>
      </c>
      <c r="T53" s="57" t="str">
        <f>INDEX({"Su";"M";"Tu";"W";"Th";"F";"Sa"},1+MOD($Q$3+6-2,7))</f>
        <v>F</v>
      </c>
      <c r="U53" s="58" t="str">
        <f>INDEX({"Su";"M";"Tu";"W";"Th";"F";"Sa"},1+MOD($Q$3+7-2,7))</f>
        <v>Sa</v>
      </c>
    </row>
    <row r="54" spans="2:21" ht="13.5" thickBot="1" x14ac:dyDescent="0.25">
      <c r="B54" s="20" t="str">
        <f t="shared" ref="B54:H59" si="12">IF(MONTH($B$52)&lt;&gt;MONTH($B$52-(WEEKDAY($B$52,1)-($Q$3-1))-IF((WEEKDAY($B$52,1)-($Q$3-1))&lt;=0,7,0)+(ROW(B54)-ROW($B$54))*7+(COLUMN(B54)-COLUMN($B$54)+1)),"",$B$52-(WEEKDAY($B$52,1)-($Q$3-1))-IF((WEEKDAY($B$52,1)-($Q$3-1))&lt;=0,7,0)+(ROW(B54)-ROW($B$54))*7+(COLUMN(B54)-COLUMN($B$54)+1))</f>
        <v/>
      </c>
      <c r="C54" s="20" t="str">
        <f t="shared" si="12"/>
        <v/>
      </c>
      <c r="D54" s="20" t="str">
        <f t="shared" si="12"/>
        <v/>
      </c>
      <c r="E54" s="20" t="str">
        <f t="shared" si="12"/>
        <v/>
      </c>
      <c r="F54" s="23" t="str">
        <f t="shared" si="12"/>
        <v/>
      </c>
      <c r="G54" s="32" t="str">
        <f t="shared" si="12"/>
        <v/>
      </c>
      <c r="H54" s="68">
        <f t="shared" si="12"/>
        <v>43435</v>
      </c>
      <c r="J54" s="14"/>
      <c r="K54" s="121" t="s">
        <v>90</v>
      </c>
      <c r="L54" s="117"/>
      <c r="M54" s="14"/>
      <c r="O54" s="20" t="str">
        <f t="shared" ref="O54:U59" si="13">IF(MONTH($O$52)&lt;&gt;MONTH($O$52-(WEEKDAY($O$52,1)-($Q$3-1))-IF((WEEKDAY($O$52,1)-($Q$3-1))&lt;=0,7,0)+(ROW(O54)-ROW($O$54))*7+(COLUMN(O54)-COLUMN($O$54)+1)),"",$O$52-(WEEKDAY($O$52,1)-($Q$3-1))-IF((WEEKDAY($O$52,1)-($Q$3-1))&lt;=0,7,0)+(ROW(O54)-ROW($O$54))*7+(COLUMN(O54)-COLUMN($O$54)+1))</f>
        <v/>
      </c>
      <c r="P54" s="20" t="str">
        <f t="shared" si="13"/>
        <v/>
      </c>
      <c r="Q54" s="20" t="str">
        <f t="shared" si="13"/>
        <v/>
      </c>
      <c r="R54" s="20" t="str">
        <f t="shared" si="13"/>
        <v/>
      </c>
      <c r="S54" s="20" t="str">
        <f t="shared" si="13"/>
        <v/>
      </c>
      <c r="T54" s="23" t="str">
        <f t="shared" si="13"/>
        <v/>
      </c>
      <c r="U54" s="98">
        <f t="shared" si="13"/>
        <v>43617</v>
      </c>
    </row>
    <row r="55" spans="2:21" ht="13.5" thickBot="1" x14ac:dyDescent="0.25">
      <c r="B55" s="98">
        <f t="shared" si="12"/>
        <v>43436</v>
      </c>
      <c r="C55" s="65">
        <f t="shared" si="12"/>
        <v>43437</v>
      </c>
      <c r="D55" s="65">
        <f t="shared" si="12"/>
        <v>43438</v>
      </c>
      <c r="E55" s="65">
        <f t="shared" si="12"/>
        <v>43439</v>
      </c>
      <c r="F55" s="84">
        <f t="shared" si="12"/>
        <v>43440</v>
      </c>
      <c r="G55" s="89">
        <f t="shared" si="12"/>
        <v>43441</v>
      </c>
      <c r="H55" s="99">
        <f t="shared" si="12"/>
        <v>43442</v>
      </c>
      <c r="J55" s="14"/>
      <c r="K55" s="71" t="s">
        <v>74</v>
      </c>
      <c r="L55" s="79" t="s">
        <v>76</v>
      </c>
      <c r="M55" s="14"/>
      <c r="O55" s="98">
        <f t="shared" si="13"/>
        <v>43618</v>
      </c>
      <c r="P55" s="98">
        <f t="shared" si="13"/>
        <v>43619</v>
      </c>
      <c r="Q55" s="98">
        <f t="shared" si="13"/>
        <v>43620</v>
      </c>
      <c r="R55" s="98">
        <f t="shared" si="13"/>
        <v>43621</v>
      </c>
      <c r="S55" s="98">
        <f t="shared" si="13"/>
        <v>43622</v>
      </c>
      <c r="T55" s="98">
        <f t="shared" si="13"/>
        <v>43623</v>
      </c>
      <c r="U55" s="98">
        <f t="shared" si="13"/>
        <v>43624</v>
      </c>
    </row>
    <row r="56" spans="2:21" ht="13.5" thickBot="1" x14ac:dyDescent="0.25">
      <c r="B56" s="98">
        <f t="shared" si="12"/>
        <v>43443</v>
      </c>
      <c r="C56" s="65">
        <f t="shared" si="12"/>
        <v>43444</v>
      </c>
      <c r="D56" s="66">
        <f t="shared" si="12"/>
        <v>43445</v>
      </c>
      <c r="E56" s="66">
        <f t="shared" si="12"/>
        <v>43446</v>
      </c>
      <c r="F56" s="66">
        <f t="shared" si="12"/>
        <v>43447</v>
      </c>
      <c r="G56" s="90">
        <f t="shared" si="12"/>
        <v>43448</v>
      </c>
      <c r="H56" s="98">
        <f t="shared" si="12"/>
        <v>43449</v>
      </c>
      <c r="J56" s="14"/>
      <c r="K56" s="72" t="s">
        <v>63</v>
      </c>
      <c r="L56" s="52" t="s">
        <v>44</v>
      </c>
      <c r="M56" s="14"/>
      <c r="O56" s="98">
        <f t="shared" si="13"/>
        <v>43625</v>
      </c>
      <c r="P56" s="98">
        <f t="shared" si="13"/>
        <v>43626</v>
      </c>
      <c r="Q56" s="98">
        <f t="shared" si="13"/>
        <v>43627</v>
      </c>
      <c r="R56" s="98">
        <f t="shared" si="13"/>
        <v>43628</v>
      </c>
      <c r="S56" s="98">
        <f t="shared" si="13"/>
        <v>43629</v>
      </c>
      <c r="T56" s="98">
        <f t="shared" si="13"/>
        <v>43630</v>
      </c>
      <c r="U56" s="98">
        <f t="shared" si="13"/>
        <v>43631</v>
      </c>
    </row>
    <row r="57" spans="2:21" ht="13.5" thickBot="1" x14ac:dyDescent="0.25">
      <c r="B57" s="98">
        <f t="shared" si="12"/>
        <v>43450</v>
      </c>
      <c r="C57" s="84">
        <f t="shared" si="12"/>
        <v>43451</v>
      </c>
      <c r="D57" s="89">
        <f t="shared" si="12"/>
        <v>43452</v>
      </c>
      <c r="E57" s="89">
        <f t="shared" si="12"/>
        <v>43453</v>
      </c>
      <c r="F57" s="89">
        <f t="shared" si="12"/>
        <v>43454</v>
      </c>
      <c r="G57" s="99">
        <f t="shared" si="12"/>
        <v>43455</v>
      </c>
      <c r="H57" s="98">
        <f t="shared" si="12"/>
        <v>43456</v>
      </c>
      <c r="I57" s="12"/>
      <c r="J57" s="14"/>
      <c r="K57" s="80" t="s">
        <v>91</v>
      </c>
      <c r="L57" s="78"/>
      <c r="M57" s="14"/>
      <c r="N57" s="11"/>
      <c r="O57" s="98">
        <f t="shared" si="13"/>
        <v>43632</v>
      </c>
      <c r="P57" s="98">
        <f t="shared" si="13"/>
        <v>43633</v>
      </c>
      <c r="Q57" s="98">
        <f t="shared" si="13"/>
        <v>43634</v>
      </c>
      <c r="R57" s="98">
        <f t="shared" si="13"/>
        <v>43635</v>
      </c>
      <c r="S57" s="98">
        <f t="shared" si="13"/>
        <v>43636</v>
      </c>
      <c r="T57" s="98">
        <f t="shared" si="13"/>
        <v>43637</v>
      </c>
      <c r="U57" s="98">
        <f t="shared" si="13"/>
        <v>43638</v>
      </c>
    </row>
    <row r="58" spans="2:21" x14ac:dyDescent="0.2">
      <c r="B58" s="98">
        <f t="shared" si="12"/>
        <v>43457</v>
      </c>
      <c r="C58" s="98">
        <f t="shared" si="12"/>
        <v>43458</v>
      </c>
      <c r="D58" s="105">
        <f t="shared" si="12"/>
        <v>43459</v>
      </c>
      <c r="E58" s="105">
        <f t="shared" si="12"/>
        <v>43460</v>
      </c>
      <c r="F58" s="105">
        <f t="shared" si="12"/>
        <v>43461</v>
      </c>
      <c r="G58" s="98">
        <f t="shared" si="12"/>
        <v>43462</v>
      </c>
      <c r="H58" s="98">
        <f t="shared" si="12"/>
        <v>43463</v>
      </c>
      <c r="I58" s="12"/>
      <c r="J58" s="14"/>
      <c r="K58" s="81" t="s">
        <v>74</v>
      </c>
      <c r="L58" s="79" t="s">
        <v>75</v>
      </c>
      <c r="M58" s="14"/>
      <c r="N58" s="11"/>
      <c r="O58" s="98">
        <f t="shared" si="13"/>
        <v>43639</v>
      </c>
      <c r="P58" s="98">
        <f t="shared" si="13"/>
        <v>43640</v>
      </c>
      <c r="Q58" s="98">
        <f t="shared" si="13"/>
        <v>43641</v>
      </c>
      <c r="R58" s="98">
        <f t="shared" si="13"/>
        <v>43642</v>
      </c>
      <c r="S58" s="98">
        <f t="shared" si="13"/>
        <v>43643</v>
      </c>
      <c r="T58" s="98">
        <f t="shared" si="13"/>
        <v>43644</v>
      </c>
      <c r="U58" s="98">
        <f t="shared" si="13"/>
        <v>43645</v>
      </c>
    </row>
    <row r="59" spans="2:21" ht="13.5" thickBot="1" x14ac:dyDescent="0.25">
      <c r="B59" s="98">
        <f t="shared" si="12"/>
        <v>43464</v>
      </c>
      <c r="C59" s="106">
        <f t="shared" si="12"/>
        <v>43465</v>
      </c>
      <c r="D59" s="22" t="str">
        <f t="shared" si="12"/>
        <v/>
      </c>
      <c r="E59" s="21" t="str">
        <f t="shared" si="12"/>
        <v/>
      </c>
      <c r="F59" s="21" t="str">
        <f t="shared" si="12"/>
        <v/>
      </c>
      <c r="G59" s="21" t="str">
        <f t="shared" si="12"/>
        <v/>
      </c>
      <c r="H59" s="21" t="str">
        <f t="shared" si="12"/>
        <v/>
      </c>
      <c r="I59" s="12"/>
      <c r="J59" s="14"/>
      <c r="K59" s="82" t="s">
        <v>18</v>
      </c>
      <c r="L59" s="52" t="s">
        <v>45</v>
      </c>
      <c r="M59" s="15"/>
      <c r="N59" s="11"/>
      <c r="O59" s="98">
        <f t="shared" si="13"/>
        <v>43646</v>
      </c>
      <c r="P59" s="22" t="str">
        <f t="shared" si="13"/>
        <v/>
      </c>
      <c r="Q59" s="21" t="str">
        <f t="shared" si="13"/>
        <v/>
      </c>
      <c r="R59" s="21" t="str">
        <f t="shared" si="13"/>
        <v/>
      </c>
      <c r="S59" s="21" t="str">
        <f t="shared" si="13"/>
        <v/>
      </c>
      <c r="T59" s="21" t="str">
        <f t="shared" si="13"/>
        <v/>
      </c>
      <c r="U59" s="21" t="str">
        <f t="shared" si="13"/>
        <v/>
      </c>
    </row>
    <row r="60" spans="2:21" x14ac:dyDescent="0.2">
      <c r="I60" s="12"/>
      <c r="K60" s="49" t="s">
        <v>19</v>
      </c>
      <c r="L60" s="52" t="s">
        <v>46</v>
      </c>
      <c r="N60" s="11"/>
    </row>
    <row r="61" spans="2:21" x14ac:dyDescent="0.2">
      <c r="I61" s="12"/>
      <c r="K61" s="83" t="s">
        <v>89</v>
      </c>
      <c r="L61" s="46" t="s">
        <v>46</v>
      </c>
      <c r="N61" s="11"/>
    </row>
    <row r="62" spans="2:21" x14ac:dyDescent="0.2">
      <c r="I62" s="12"/>
      <c r="K62" s="61" t="s">
        <v>47</v>
      </c>
      <c r="L62" s="54" t="s">
        <v>48</v>
      </c>
      <c r="N62" s="11" t="s">
        <v>84</v>
      </c>
    </row>
    <row r="63" spans="2:21" x14ac:dyDescent="0.2">
      <c r="I63" s="12"/>
      <c r="K63" s="61" t="s">
        <v>49</v>
      </c>
      <c r="L63" s="62"/>
      <c r="N63" s="11"/>
    </row>
    <row r="64" spans="2:21" x14ac:dyDescent="0.2">
      <c r="K64" s="25"/>
      <c r="L64" s="36"/>
    </row>
    <row r="65" spans="9:14" x14ac:dyDescent="0.2">
      <c r="K65" s="26"/>
      <c r="L65" s="37"/>
    </row>
    <row r="66" spans="9:14" x14ac:dyDescent="0.2">
      <c r="I66" s="12"/>
      <c r="K66" s="16"/>
      <c r="L66" s="37"/>
      <c r="N66" s="11"/>
    </row>
    <row r="67" spans="9:14" x14ac:dyDescent="0.2">
      <c r="I67" s="12"/>
      <c r="K67" s="16"/>
      <c r="L67" s="37"/>
      <c r="N67" s="11"/>
    </row>
    <row r="68" spans="9:14" x14ac:dyDescent="0.2">
      <c r="I68" s="12"/>
      <c r="K68" s="16"/>
      <c r="L68" s="37"/>
      <c r="N68" s="11"/>
    </row>
    <row r="69" spans="9:14" x14ac:dyDescent="0.2">
      <c r="I69" s="12"/>
      <c r="K69" s="16"/>
      <c r="L69" s="37"/>
      <c r="N69" s="11"/>
    </row>
    <row r="70" spans="9:14" x14ac:dyDescent="0.2">
      <c r="I70" s="12"/>
      <c r="K70" s="16"/>
      <c r="L70" s="37"/>
      <c r="N70" s="11"/>
    </row>
    <row r="71" spans="9:14" x14ac:dyDescent="0.2">
      <c r="I71" s="12"/>
      <c r="K71" s="16"/>
      <c r="L71" s="37"/>
      <c r="N71" s="11"/>
    </row>
    <row r="72" spans="9:14" x14ac:dyDescent="0.2">
      <c r="I72" s="12"/>
      <c r="K72" s="16"/>
      <c r="L72" s="37"/>
      <c r="N72" s="11"/>
    </row>
    <row r="73" spans="9:14" x14ac:dyDescent="0.2">
      <c r="I73" s="12"/>
      <c r="K73" s="16"/>
      <c r="L73" s="37"/>
      <c r="N73" s="11"/>
    </row>
    <row r="74" spans="9:14" x14ac:dyDescent="0.2">
      <c r="K74" s="16"/>
      <c r="L74" s="37"/>
    </row>
    <row r="75" spans="9:14" x14ac:dyDescent="0.2">
      <c r="K75" s="16"/>
      <c r="L75" s="37"/>
    </row>
    <row r="76" spans="9:14" x14ac:dyDescent="0.2">
      <c r="K76" s="16"/>
      <c r="L76" s="37"/>
    </row>
  </sheetData>
  <mergeCells count="29">
    <mergeCell ref="B17:H17"/>
    <mergeCell ref="K11:M11"/>
    <mergeCell ref="K12:M12"/>
    <mergeCell ref="K13:M13"/>
    <mergeCell ref="D3:F3"/>
    <mergeCell ref="B8:H8"/>
    <mergeCell ref="J8:M10"/>
    <mergeCell ref="K15:L15"/>
    <mergeCell ref="J7:K7"/>
    <mergeCell ref="O8:U8"/>
    <mergeCell ref="Q3:R3"/>
    <mergeCell ref="X10:X15"/>
    <mergeCell ref="O52:U52"/>
    <mergeCell ref="O45:U45"/>
    <mergeCell ref="X17:X25"/>
    <mergeCell ref="O17:U17"/>
    <mergeCell ref="B52:H52"/>
    <mergeCell ref="B45:H45"/>
    <mergeCell ref="B36:H36"/>
    <mergeCell ref="O36:U36"/>
    <mergeCell ref="B26:H26"/>
    <mergeCell ref="O26:U26"/>
    <mergeCell ref="K49:L49"/>
    <mergeCell ref="K52:L52"/>
    <mergeCell ref="K21:L21"/>
    <mergeCell ref="K30:L30"/>
    <mergeCell ref="K34:L34"/>
    <mergeCell ref="K40:L40"/>
    <mergeCell ref="K44:L44"/>
  </mergeCells>
  <conditionalFormatting sqref="B10:H15 B38:H43 B54:H59 O10:U15 O19:U24 O38:U43 O54:U59 B19:H24 B28:H34 B47:H51 O47:U51 O28:U34">
    <cfRule type="cellIs" dxfId="2" priority="2" operator="equal">
      <formula>""</formula>
    </cfRule>
    <cfRule type="expression" dxfId="1" priority="3">
      <formula>OR(WEEKDAY(B10,1)=1,WEEKDAY(B10,1)=7)</formula>
    </cfRule>
  </conditionalFormatting>
  <conditionalFormatting sqref="B8 B17 B26 B36 B45 B52 O8 O17 O26 O36 O45 O52">
    <cfRule type="expression" dxfId="0" priority="4">
      <formula>$K$3&gt;1</formula>
    </cfRule>
  </conditionalFormatting>
  <hyperlinks>
    <hyperlink ref="L1" r:id="rId1" display="More Yearly Calendars" xr:uid="{00000000-0004-0000-0000-000000000000}"/>
  </hyperlinks>
  <printOptions horizontalCentered="1"/>
  <pageMargins left="0.5" right="0.5" top="0.4" bottom="0.5" header="0.25" footer="0.25"/>
  <pageSetup scale="69" orientation="portrait" r:id="rId2"/>
  <headerFooter alignWithMargins="0"/>
  <ignoredErrors>
    <ignoredError sqref="L39 L43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School Calendar Template</dc:title>
  <dc:creator>Jon Wittwer</dc:creator>
  <dc:description>(c) 2013 Vertex42 LLC. All rights reserved. Free to Print.</dc:description>
  <cp:lastModifiedBy>Patricia Lopuszanski</cp:lastModifiedBy>
  <cp:lastPrinted>2018-05-09T14:56:34Z</cp:lastPrinted>
  <dcterms:created xsi:type="dcterms:W3CDTF">2008-12-11T21:42:43Z</dcterms:created>
  <dcterms:modified xsi:type="dcterms:W3CDTF">2018-12-19T18:55:25Z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Vertex42 LLC</vt:lpwstr>
  </property>
  <property fmtid="{D5CDD505-2E9C-101B-9397-08002B2CF9AE}" pid="3" name="Version">
    <vt:lpwstr>1.0.0</vt:lpwstr>
  </property>
</Properties>
</file>